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drawings/drawing3.xml" ContentType="application/vnd.openxmlformats-officedocument.drawing+xml"/>
  <Override PartName="/xl/tables/table3.xml" ContentType="application/vnd.openxmlformats-officedocument.spreadsheetml.table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tsabadewar\Downloads\"/>
    </mc:Choice>
  </mc:AlternateContent>
  <xr:revisionPtr revIDLastSave="0" documentId="13_ncr:1_{5CBC9620-194A-4BC5-8C61-824633FE63EF}" xr6:coauthVersionLast="47" xr6:coauthVersionMax="47" xr10:uidLastSave="{00000000-0000-0000-0000-000000000000}"/>
  <bookViews>
    <workbookView xWindow="-110" yWindow="-110" windowWidth="19420" windowHeight="11500" activeTab="2" xr2:uid="{26D4546B-D2A1-4444-8EAF-A6228F96F0C1}"/>
  </bookViews>
  <sheets>
    <sheet name="Calendar" sheetId="1" r:id="rId1"/>
    <sheet name="Any Month" sheetId="5" r:id="rId2"/>
    <sheet name="Printable 12 Month" sheetId="6" r:id="rId3"/>
    <sheet name="Planner" sheetId="3" r:id="rId4"/>
    <sheet name="Customizations" sheetId="4" r:id="rId5"/>
    <sheet name="Calc" sheetId="2" state="hidden" r:id="rId6"/>
  </sheets>
  <definedNames>
    <definedName name="_xlnm._FilterDatabase" localSheetId="4" hidden="1">Customizations!$J$4:$K$29</definedName>
    <definedName name="cal.year">Customizations!$C$4</definedName>
    <definedName name="holiday_dates">#REF!</definedName>
    <definedName name="icon_types">icons[Type]</definedName>
    <definedName name="month.nums">Calc!$C$13:$C$84</definedName>
    <definedName name="monthly.calendar">Calc!$D$13:$J$84</definedName>
    <definedName name="months.list">_xlfn.ANCHORARRAY(Calc!$V$13)</definedName>
    <definedName name="planner_dates">Plan[Date]</definedName>
    <definedName name="_xlnm.Print_Area" localSheetId="1">'Any Month'!$B$1:$J$19</definedName>
    <definedName name="_xlnm.Print_Area" localSheetId="0">Calendar!$B$1:$AJ$33</definedName>
    <definedName name="_xlnm.Print_Area" localSheetId="2">'Printable 12 Month'!$B$4:$J$195</definedName>
    <definedName name="show.planner">Customizations!$C$7</definedName>
    <definedName name="week.start">Customizations!$C$5</definedName>
    <definedName name="weekend.type">Customizations!$C$6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I29" i="2" l="1"/>
  <c r="AA10" i="2"/>
  <c r="V13" i="2" a="1"/>
  <c r="V13" i="2" s="1"/>
  <c r="R37" i="2"/>
  <c r="AI40" i="1" s="1"/>
  <c r="S37" i="2"/>
  <c r="R28" i="2"/>
  <c r="AI31" i="1" s="1"/>
  <c r="S28" i="2"/>
  <c r="R29" i="2"/>
  <c r="AI32" i="1" s="1"/>
  <c r="S29" i="2"/>
  <c r="R30" i="2"/>
  <c r="AI33" i="1" s="1"/>
  <c r="S30" i="2"/>
  <c r="R31" i="2"/>
  <c r="AI34" i="1" s="1"/>
  <c r="S31" i="2"/>
  <c r="R32" i="2"/>
  <c r="AI35" i="1" s="1"/>
  <c r="S32" i="2"/>
  <c r="R33" i="2"/>
  <c r="AI36" i="1" s="1"/>
  <c r="S33" i="2"/>
  <c r="R34" i="2"/>
  <c r="AI37" i="1" s="1"/>
  <c r="S34" i="2"/>
  <c r="R35" i="2"/>
  <c r="AI38" i="1" s="1"/>
  <c r="S35" i="2"/>
  <c r="R36" i="2"/>
  <c r="AI39" i="1" s="1"/>
  <c r="S36" i="2"/>
  <c r="O8" i="2"/>
  <c r="N13" i="2" s="1" a="1"/>
  <c r="R26" i="2" s="1"/>
  <c r="C4" i="1"/>
  <c r="D13" i="2" a="1"/>
  <c r="D13" i="2" s="1"/>
  <c r="C19" i="2"/>
  <c r="C14" i="2"/>
  <c r="E8" i="2"/>
  <c r="H8" i="2" s="1"/>
  <c r="S27" i="2" l="1"/>
  <c r="R27" i="2"/>
  <c r="S26" i="2"/>
  <c r="AI45" i="2"/>
  <c r="C15" i="2"/>
  <c r="D19" i="2" a="1"/>
  <c r="D19" i="2" s="1"/>
  <c r="C25" i="2"/>
  <c r="C20" i="2"/>
  <c r="C21" i="2" s="1"/>
  <c r="C22" i="2" s="1"/>
  <c r="C23" i="2" s="1"/>
  <c r="C24" i="2" s="1"/>
  <c r="C16" i="2"/>
  <c r="R25" i="2"/>
  <c r="S25" i="2"/>
  <c r="R24" i="2"/>
  <c r="S24" i="2"/>
  <c r="S23" i="2"/>
  <c r="R23" i="2"/>
  <c r="S22" i="2"/>
  <c r="R22" i="2"/>
  <c r="S21" i="2"/>
  <c r="R21" i="2"/>
  <c r="N13" i="2"/>
  <c r="S13" i="2" s="1"/>
  <c r="R20" i="2"/>
  <c r="S20" i="2"/>
  <c r="R19" i="2"/>
  <c r="S19" i="2"/>
  <c r="K18" i="2"/>
  <c r="K13" i="2"/>
  <c r="K19" i="2"/>
  <c r="K23" i="2"/>
  <c r="K17" i="2"/>
  <c r="K22" i="2"/>
  <c r="K16" i="2"/>
  <c r="K15" i="2"/>
  <c r="K14" i="2"/>
  <c r="S14" i="2"/>
  <c r="S17" i="2"/>
  <c r="S15" i="2"/>
  <c r="S18" i="2"/>
  <c r="S16" i="2"/>
  <c r="R18" i="2"/>
  <c r="R14" i="2"/>
  <c r="R17" i="2"/>
  <c r="R16" i="2"/>
  <c r="R15" i="2"/>
  <c r="R13" i="2"/>
  <c r="F8" i="2"/>
  <c r="H9" i="2" s="1"/>
  <c r="D12" i="2" s="1"/>
  <c r="J12" i="2"/>
  <c r="G12" i="2"/>
  <c r="K20" i="2" l="1"/>
  <c r="K24" i="2"/>
  <c r="K21" i="2"/>
  <c r="AI61" i="2"/>
  <c r="C17" i="2"/>
  <c r="C18" i="2" s="1"/>
  <c r="D25" i="2" a="1"/>
  <c r="C31" i="2"/>
  <c r="C26" i="2"/>
  <c r="H12" i="2"/>
  <c r="F12" i="2"/>
  <c r="E12" i="2"/>
  <c r="I12" i="2"/>
  <c r="AI77" i="2" l="1"/>
  <c r="K28" i="2"/>
  <c r="K26" i="2"/>
  <c r="K27" i="2"/>
  <c r="K30" i="2"/>
  <c r="K29" i="2"/>
  <c r="D25" i="2"/>
  <c r="C32" i="2"/>
  <c r="C33" i="2" s="1"/>
  <c r="C34" i="2" s="1"/>
  <c r="C35" i="2" s="1"/>
  <c r="C36" i="2" s="1"/>
  <c r="D31" i="2" a="1"/>
  <c r="C37" i="2"/>
  <c r="C27" i="2"/>
  <c r="AI93" i="2" l="1"/>
  <c r="K25" i="2"/>
  <c r="K32" i="2"/>
  <c r="K33" i="2"/>
  <c r="K34" i="2"/>
  <c r="K36" i="2"/>
  <c r="K35" i="2"/>
  <c r="D31" i="2"/>
  <c r="C38" i="2"/>
  <c r="C39" i="2" s="1"/>
  <c r="C40" i="2" s="1"/>
  <c r="C41" i="2" s="1"/>
  <c r="C42" i="2" s="1"/>
  <c r="D37" i="2" a="1"/>
  <c r="C43" i="2"/>
  <c r="C28" i="2"/>
  <c r="AI109" i="2" l="1"/>
  <c r="K31" i="2"/>
  <c r="K40" i="2"/>
  <c r="K38" i="2"/>
  <c r="K39" i="2"/>
  <c r="K41" i="2"/>
  <c r="K42" i="2"/>
  <c r="D37" i="2"/>
  <c r="C49" i="2"/>
  <c r="C44" i="2"/>
  <c r="C45" i="2" s="1"/>
  <c r="C46" i="2" s="1"/>
  <c r="C47" i="2" s="1"/>
  <c r="C48" i="2" s="1"/>
  <c r="D43" i="2" a="1"/>
  <c r="C29" i="2"/>
  <c r="AI125" i="2" l="1"/>
  <c r="K37" i="2"/>
  <c r="D49" i="2" a="1"/>
  <c r="C55" i="2"/>
  <c r="C50" i="2"/>
  <c r="K47" i="2"/>
  <c r="K44" i="2"/>
  <c r="K45" i="2"/>
  <c r="K46" i="2"/>
  <c r="K48" i="2"/>
  <c r="D43" i="2"/>
  <c r="C30" i="2"/>
  <c r="AI141" i="2" l="1"/>
  <c r="K50" i="2"/>
  <c r="K51" i="2"/>
  <c r="K53" i="2"/>
  <c r="K54" i="2"/>
  <c r="K52" i="2"/>
  <c r="D49" i="2"/>
  <c r="C61" i="2"/>
  <c r="D55" i="2" a="1"/>
  <c r="C56" i="2"/>
  <c r="C57" i="2" s="1"/>
  <c r="C58" i="2" s="1"/>
  <c r="C59" i="2" s="1"/>
  <c r="C60" i="2" s="1"/>
  <c r="C51" i="2"/>
  <c r="K43" i="2"/>
  <c r="AI157" i="2" l="1"/>
  <c r="K49" i="2"/>
  <c r="D61" i="2" a="1"/>
  <c r="C67" i="2"/>
  <c r="C62" i="2"/>
  <c r="C63" i="2" s="1"/>
  <c r="C64" i="2" s="1"/>
  <c r="C65" i="2" s="1"/>
  <c r="C66" i="2" s="1"/>
  <c r="K58" i="2"/>
  <c r="K56" i="2"/>
  <c r="K60" i="2"/>
  <c r="K57" i="2"/>
  <c r="K59" i="2"/>
  <c r="D55" i="2"/>
  <c r="C52" i="2"/>
  <c r="AI173" i="2" l="1"/>
  <c r="K62" i="2"/>
  <c r="K63" i="2"/>
  <c r="K64" i="2"/>
  <c r="K66" i="2"/>
  <c r="K65" i="2"/>
  <c r="D61" i="2"/>
  <c r="D67" i="2" a="1"/>
  <c r="C73" i="2"/>
  <c r="C68" i="2"/>
  <c r="C69" i="2" s="1"/>
  <c r="C70" i="2" s="1"/>
  <c r="C71" i="2" s="1"/>
  <c r="C72" i="2" s="1"/>
  <c r="K55" i="2"/>
  <c r="C53" i="2"/>
  <c r="AI189" i="2" l="1"/>
  <c r="K61" i="2"/>
  <c r="K70" i="2"/>
  <c r="K68" i="2"/>
  <c r="K69" i="2"/>
  <c r="K71" i="2"/>
  <c r="K72" i="2"/>
  <c r="D67" i="2"/>
  <c r="C79" i="2"/>
  <c r="C74" i="2"/>
  <c r="D73" i="2" a="1"/>
  <c r="C54" i="2"/>
  <c r="K67" i="2" l="1"/>
  <c r="C80" i="2"/>
  <c r="D79" i="2" a="1"/>
  <c r="K74" i="2"/>
  <c r="K75" i="2"/>
  <c r="K77" i="2"/>
  <c r="K78" i="2"/>
  <c r="K76" i="2"/>
  <c r="D73" i="2"/>
  <c r="C75" i="2"/>
  <c r="C76" i="2" l="1"/>
  <c r="C77" i="2" s="1"/>
  <c r="C78" i="2" s="1"/>
  <c r="AJ141" i="2" a="1"/>
  <c r="AJ141" i="2" s="1"/>
  <c r="AJ149" i="2" s="1" a="1"/>
  <c r="AJ149" i="2" s="1"/>
  <c r="AS141" i="2" s="1" a="1"/>
  <c r="AS141" i="2" s="1"/>
  <c r="C135" i="6" s="1" a="1"/>
  <c r="AJ13" i="2" a="1"/>
  <c r="AJ13" i="2" s="1"/>
  <c r="AJ21" i="2" s="1" a="1"/>
  <c r="AJ21" i="2" s="1"/>
  <c r="AS13" i="2" s="1" a="1"/>
  <c r="AS13" i="2" s="1"/>
  <c r="C7" i="6" s="1" a="1"/>
  <c r="AJ93" i="2" a="1"/>
  <c r="AJ93" i="2" s="1"/>
  <c r="AJ101" i="2" s="1" a="1"/>
  <c r="AJ101" i="2" s="1"/>
  <c r="AS93" i="2" s="1" a="1"/>
  <c r="AS93" i="2" s="1"/>
  <c r="C87" i="6" s="1" a="1"/>
  <c r="AJ157" i="2" a="1"/>
  <c r="AJ157" i="2" s="1"/>
  <c r="AJ165" i="2" s="1" a="1"/>
  <c r="AJ165" i="2" s="1"/>
  <c r="AS157" i="2" s="1" a="1"/>
  <c r="AS157" i="2" s="1"/>
  <c r="C151" i="6" s="1" a="1"/>
  <c r="AJ45" i="2" a="1"/>
  <c r="AJ45" i="2" s="1"/>
  <c r="AJ53" i="2" s="1" a="1"/>
  <c r="AJ53" i="2" s="1"/>
  <c r="AS45" i="2" s="1" a="1"/>
  <c r="AS45" i="2" s="1"/>
  <c r="C39" i="6" s="1" a="1"/>
  <c r="AJ109" i="2" a="1"/>
  <c r="AJ109" i="2" s="1"/>
  <c r="AJ117" i="2" s="1" a="1"/>
  <c r="AJ117" i="2" s="1"/>
  <c r="AS109" i="2" s="1" a="1"/>
  <c r="AS109" i="2" s="1"/>
  <c r="C103" i="6" s="1" a="1"/>
  <c r="AJ173" i="2" a="1"/>
  <c r="AJ173" i="2" s="1"/>
  <c r="AJ181" i="2" s="1" a="1"/>
  <c r="AJ181" i="2" s="1"/>
  <c r="AS173" i="2" s="1" a="1"/>
  <c r="AS173" i="2" s="1"/>
  <c r="C167" i="6" s="1" a="1"/>
  <c r="K81" i="2"/>
  <c r="K80" i="2"/>
  <c r="K82" i="2"/>
  <c r="K83" i="2"/>
  <c r="K84" i="2"/>
  <c r="D79" i="2"/>
  <c r="AJ189" i="2" s="1" a="1"/>
  <c r="AJ189" i="2" s="1"/>
  <c r="AJ197" i="2" s="1" a="1"/>
  <c r="AJ197" i="2" s="1"/>
  <c r="AS189" i="2" s="1" a="1"/>
  <c r="AS189" i="2" s="1"/>
  <c r="C183" i="6" s="1" a="1"/>
  <c r="K73" i="2"/>
  <c r="C81" i="2"/>
  <c r="C17" i="1" a="1"/>
  <c r="AA8" i="1" a="1"/>
  <c r="K17" i="1" a="1"/>
  <c r="C8" i="1" a="1"/>
  <c r="C26" i="1" a="1"/>
  <c r="AA17" i="1" a="1"/>
  <c r="S8" i="1" a="1"/>
  <c r="K8" i="1" a="1"/>
  <c r="K26" i="1" a="1"/>
  <c r="Z13" i="2" a="1"/>
  <c r="S17" i="1" a="1"/>
  <c r="E7" i="5" l="1"/>
  <c r="C11" i="5"/>
  <c r="H13" i="5"/>
  <c r="F17" i="5"/>
  <c r="D11" i="5"/>
  <c r="I13" i="5"/>
  <c r="G17" i="5"/>
  <c r="H11" i="5"/>
  <c r="G9" i="5"/>
  <c r="G6" i="5" s="1"/>
  <c r="E13" i="5"/>
  <c r="C17" i="5"/>
  <c r="H9" i="5"/>
  <c r="H6" i="5" s="1"/>
  <c r="D17" i="5"/>
  <c r="G13" i="5"/>
  <c r="F7" i="5"/>
  <c r="G7" i="5"/>
  <c r="E11" i="5"/>
  <c r="C15" i="5"/>
  <c r="H17" i="5"/>
  <c r="I7" i="5"/>
  <c r="G11" i="5"/>
  <c r="E15" i="5"/>
  <c r="C9" i="5"/>
  <c r="F15" i="5"/>
  <c r="H7" i="5"/>
  <c r="F11" i="5"/>
  <c r="D15" i="5"/>
  <c r="I17" i="5"/>
  <c r="D9" i="5"/>
  <c r="D6" i="5" s="1"/>
  <c r="I11" i="5"/>
  <c r="G15" i="5"/>
  <c r="E9" i="5"/>
  <c r="E6" i="5" s="1"/>
  <c r="C13" i="5"/>
  <c r="H15" i="5"/>
  <c r="F9" i="5"/>
  <c r="F6" i="5" s="1"/>
  <c r="D13" i="5"/>
  <c r="I15" i="5"/>
  <c r="F13" i="5"/>
  <c r="D7" i="5"/>
  <c r="I9" i="5"/>
  <c r="I6" i="5" s="1"/>
  <c r="E17" i="5"/>
  <c r="I134" i="6"/>
  <c r="H134" i="6"/>
  <c r="G134" i="6"/>
  <c r="F134" i="6"/>
  <c r="E134" i="6"/>
  <c r="D134" i="6"/>
  <c r="C134" i="6"/>
  <c r="C133" i="6"/>
  <c r="C135" i="6"/>
  <c r="C7" i="6"/>
  <c r="D6" i="6"/>
  <c r="E6" i="6"/>
  <c r="F6" i="6"/>
  <c r="G6" i="6"/>
  <c r="H6" i="6"/>
  <c r="I6" i="6"/>
  <c r="C6" i="6"/>
  <c r="C87" i="6"/>
  <c r="I86" i="6"/>
  <c r="H86" i="6"/>
  <c r="G86" i="6"/>
  <c r="F86" i="6"/>
  <c r="E86" i="6"/>
  <c r="D86" i="6"/>
  <c r="C86" i="6"/>
  <c r="C85" i="6"/>
  <c r="C149" i="6"/>
  <c r="C150" i="6"/>
  <c r="D150" i="6"/>
  <c r="E150" i="6"/>
  <c r="F150" i="6"/>
  <c r="G150" i="6"/>
  <c r="H150" i="6"/>
  <c r="I150" i="6"/>
  <c r="C151" i="6"/>
  <c r="C39" i="6"/>
  <c r="I38" i="6"/>
  <c r="H38" i="6"/>
  <c r="G38" i="6"/>
  <c r="F38" i="6"/>
  <c r="E38" i="6"/>
  <c r="D38" i="6"/>
  <c r="C38" i="6"/>
  <c r="C37" i="6"/>
  <c r="C183" i="6"/>
  <c r="H182" i="6"/>
  <c r="G182" i="6"/>
  <c r="E182" i="6"/>
  <c r="D182" i="6"/>
  <c r="C181" i="6"/>
  <c r="I182" i="6"/>
  <c r="F182" i="6"/>
  <c r="C182" i="6"/>
  <c r="C101" i="6"/>
  <c r="H102" i="6"/>
  <c r="C102" i="6"/>
  <c r="D102" i="6"/>
  <c r="E102" i="6"/>
  <c r="F102" i="6"/>
  <c r="G102" i="6"/>
  <c r="I102" i="6"/>
  <c r="C103" i="6"/>
  <c r="C167" i="6"/>
  <c r="I166" i="6"/>
  <c r="F166" i="6"/>
  <c r="C166" i="6"/>
  <c r="H166" i="6"/>
  <c r="G166" i="6"/>
  <c r="E166" i="6"/>
  <c r="D166" i="6"/>
  <c r="C165" i="6"/>
  <c r="C82" i="2"/>
  <c r="C83" i="2" s="1"/>
  <c r="C84" i="2" s="1"/>
  <c r="S26" i="1" a="1"/>
  <c r="S26" i="1" s="1"/>
  <c r="AJ77" i="2" a="1"/>
  <c r="AJ77" i="2" s="1"/>
  <c r="AJ85" i="2" s="1" a="1"/>
  <c r="AJ85" i="2" s="1"/>
  <c r="AS77" i="2" s="1" a="1"/>
  <c r="AS77" i="2" s="1"/>
  <c r="C71" i="6" s="1" a="1"/>
  <c r="AJ29" i="2" a="1"/>
  <c r="AJ29" i="2" s="1"/>
  <c r="AJ37" i="2" s="1" a="1"/>
  <c r="AJ37" i="2" s="1"/>
  <c r="AS29" i="2" s="1" a="1"/>
  <c r="AS29" i="2" s="1"/>
  <c r="C23" i="6" s="1" a="1"/>
  <c r="AJ61" i="2" a="1"/>
  <c r="AJ61" i="2" s="1"/>
  <c r="AJ69" i="2" s="1" a="1"/>
  <c r="AJ69" i="2" s="1"/>
  <c r="AS61" i="2" s="1" a="1"/>
  <c r="AS61" i="2" s="1"/>
  <c r="C55" i="6" s="1" a="1"/>
  <c r="AJ125" i="2" a="1"/>
  <c r="AJ125" i="2" s="1"/>
  <c r="AJ133" i="2" s="1" a="1"/>
  <c r="AJ133" i="2" s="1"/>
  <c r="AS125" i="2" s="1" a="1"/>
  <c r="AS125" i="2" s="1"/>
  <c r="C119" i="6" s="1" a="1"/>
  <c r="K79" i="2"/>
  <c r="AA26" i="1" a="1"/>
  <c r="D15" i="1"/>
  <c r="E16" i="1"/>
  <c r="D16" i="1"/>
  <c r="I16" i="1"/>
  <c r="C16" i="1"/>
  <c r="H16" i="1"/>
  <c r="G16" i="1"/>
  <c r="F16" i="1"/>
  <c r="C17" i="1"/>
  <c r="AA8" i="1"/>
  <c r="AD7" i="1"/>
  <c r="AE7" i="1"/>
  <c r="AF7" i="1"/>
  <c r="AA7" i="1"/>
  <c r="AG7" i="1"/>
  <c r="AB7" i="1"/>
  <c r="AC7" i="1"/>
  <c r="AB6" i="1"/>
  <c r="L15" i="1"/>
  <c r="M16" i="1"/>
  <c r="L16" i="1"/>
  <c r="Q16" i="1"/>
  <c r="K16" i="1"/>
  <c r="P16" i="1"/>
  <c r="O16" i="1"/>
  <c r="N16" i="1"/>
  <c r="K17" i="1"/>
  <c r="E7" i="1"/>
  <c r="G7" i="1"/>
  <c r="D7" i="1"/>
  <c r="C7" i="1"/>
  <c r="F7" i="1"/>
  <c r="D6" i="1"/>
  <c r="H7" i="1"/>
  <c r="I7" i="1"/>
  <c r="C8" i="1"/>
  <c r="D24" i="1"/>
  <c r="I25" i="1"/>
  <c r="C25" i="1"/>
  <c r="G25" i="1"/>
  <c r="H25" i="1"/>
  <c r="F25" i="1"/>
  <c r="C26" i="1"/>
  <c r="E25" i="1"/>
  <c r="D25" i="1"/>
  <c r="AG16" i="1"/>
  <c r="AC16" i="1"/>
  <c r="AA17" i="1"/>
  <c r="AD16" i="1"/>
  <c r="AA16" i="1"/>
  <c r="AB16" i="1"/>
  <c r="AE16" i="1"/>
  <c r="AF16" i="1"/>
  <c r="AB15" i="1"/>
  <c r="T6" i="1"/>
  <c r="Y7" i="1"/>
  <c r="S7" i="1"/>
  <c r="X7" i="1"/>
  <c r="W7" i="1"/>
  <c r="V7" i="1"/>
  <c r="S8" i="1"/>
  <c r="U7" i="1"/>
  <c r="T7" i="1"/>
  <c r="K8" i="1"/>
  <c r="N7" i="1"/>
  <c r="K7" i="1"/>
  <c r="Q7" i="1"/>
  <c r="O7" i="1"/>
  <c r="P7" i="1"/>
  <c r="L7" i="1"/>
  <c r="M7" i="1"/>
  <c r="L6" i="1"/>
  <c r="L25" i="1"/>
  <c r="M25" i="1"/>
  <c r="K26" i="1"/>
  <c r="N25" i="1"/>
  <c r="K25" i="1"/>
  <c r="Q25" i="1"/>
  <c r="O25" i="1"/>
  <c r="P25" i="1"/>
  <c r="L24" i="1"/>
  <c r="AB33" i="2" a="1"/>
  <c r="AB33" i="2" s="1"/>
  <c r="E12" i="5" s="1"/>
  <c r="AF35" i="2" a="1"/>
  <c r="AF35" i="2" s="1"/>
  <c r="I16" i="5" s="1"/>
  <c r="Z34" i="2" a="1"/>
  <c r="Z34" i="2" s="1"/>
  <c r="C14" i="5" s="1"/>
  <c r="AE31" i="2" a="1"/>
  <c r="AE31" i="2" s="1"/>
  <c r="H8" i="5" s="1"/>
  <c r="AD32" i="2" a="1"/>
  <c r="AD32" i="2" s="1"/>
  <c r="G10" i="5" s="1"/>
  <c r="AC33" i="2" a="1"/>
  <c r="AC33" i="2" s="1"/>
  <c r="F12" i="5" s="1"/>
  <c r="AB34" i="2" a="1"/>
  <c r="AB34" i="2" s="1"/>
  <c r="E14" i="5" s="1"/>
  <c r="AA35" i="2" a="1"/>
  <c r="AA35" i="2" s="1"/>
  <c r="D16" i="5" s="1"/>
  <c r="Z36" i="2" a="1"/>
  <c r="Z36" i="2" s="1"/>
  <c r="C18" i="5" s="1"/>
  <c r="AF36" i="2" a="1"/>
  <c r="AF36" i="2" s="1"/>
  <c r="I18" i="5" s="1"/>
  <c r="AB31" i="2" a="1"/>
  <c r="AB31" i="2" s="1"/>
  <c r="E8" i="5" s="1"/>
  <c r="Z33" i="2" a="1"/>
  <c r="Z33" i="2" s="1"/>
  <c r="C12" i="5" s="1"/>
  <c r="AC36" i="2" a="1"/>
  <c r="AC36" i="2" s="1"/>
  <c r="F18" i="5" s="1"/>
  <c r="AC31" i="2" a="1"/>
  <c r="AC31" i="2" s="1"/>
  <c r="F8" i="5" s="1"/>
  <c r="AA33" i="2" a="1"/>
  <c r="AA33" i="2" s="1"/>
  <c r="D12" i="5" s="1"/>
  <c r="AF34" i="2" a="1"/>
  <c r="AF34" i="2" s="1"/>
  <c r="I14" i="5" s="1"/>
  <c r="AF31" i="2" a="1"/>
  <c r="AF31" i="2" s="1"/>
  <c r="I8" i="5" s="1"/>
  <c r="AE32" i="2" a="1"/>
  <c r="AE32" i="2" s="1"/>
  <c r="H10" i="5" s="1"/>
  <c r="AD33" i="2" a="1"/>
  <c r="AD33" i="2" s="1"/>
  <c r="G12" i="5" s="1"/>
  <c r="AC34" i="2" a="1"/>
  <c r="AC34" i="2" s="1"/>
  <c r="F14" i="5" s="1"/>
  <c r="AB35" i="2" a="1"/>
  <c r="AB35" i="2" s="1"/>
  <c r="E16" i="5" s="1"/>
  <c r="AA36" i="2" a="1"/>
  <c r="AA36" i="2" s="1"/>
  <c r="D18" i="5" s="1"/>
  <c r="AA31" i="2" a="1"/>
  <c r="AA31" i="2" s="1"/>
  <c r="D8" i="5" s="1"/>
  <c r="Z32" i="2" a="1"/>
  <c r="Z32" i="2" s="1"/>
  <c r="C10" i="5" s="1"/>
  <c r="AF32" i="2" a="1"/>
  <c r="AF32" i="2" s="1"/>
  <c r="I10" i="5" s="1"/>
  <c r="AE33" i="2" a="1"/>
  <c r="AE33" i="2" s="1"/>
  <c r="H12" i="5" s="1"/>
  <c r="AD34" i="2" a="1"/>
  <c r="AD34" i="2" s="1"/>
  <c r="G14" i="5" s="1"/>
  <c r="AC35" i="2" a="1"/>
  <c r="AC35" i="2" s="1"/>
  <c r="F16" i="5" s="1"/>
  <c r="AB36" i="2" a="1"/>
  <c r="AB36" i="2" s="1"/>
  <c r="E18" i="5" s="1"/>
  <c r="AE34" i="2" a="1"/>
  <c r="AE34" i="2" s="1"/>
  <c r="H14" i="5" s="1"/>
  <c r="AE35" i="2" a="1"/>
  <c r="AE35" i="2" s="1"/>
  <c r="H16" i="5" s="1"/>
  <c r="AA32" i="2" a="1"/>
  <c r="AA32" i="2" s="1"/>
  <c r="D10" i="5" s="1"/>
  <c r="AF33" i="2" a="1"/>
  <c r="AF33" i="2" s="1"/>
  <c r="I12" i="5" s="1"/>
  <c r="AD35" i="2" a="1"/>
  <c r="AD35" i="2" s="1"/>
  <c r="G16" i="5" s="1"/>
  <c r="AD31" i="2" a="1"/>
  <c r="AD31" i="2" s="1"/>
  <c r="G8" i="5" s="1"/>
  <c r="AC32" i="2" a="1"/>
  <c r="AC32" i="2" s="1"/>
  <c r="F10" i="5" s="1"/>
  <c r="AA34" i="2" a="1"/>
  <c r="AA34" i="2" s="1"/>
  <c r="D14" i="5" s="1"/>
  <c r="Z35" i="2" a="1"/>
  <c r="Z35" i="2" s="1"/>
  <c r="C16" i="5" s="1"/>
  <c r="AE36" i="2" a="1"/>
  <c r="AE36" i="2" s="1"/>
  <c r="H18" i="5" s="1"/>
  <c r="Z13" i="2"/>
  <c r="C7" i="5" s="1"/>
  <c r="AB32" i="2" a="1"/>
  <c r="AB32" i="2" s="1"/>
  <c r="E10" i="5" s="1"/>
  <c r="AD36" i="2" a="1"/>
  <c r="AD36" i="2" s="1"/>
  <c r="G18" i="5" s="1"/>
  <c r="T16" i="1"/>
  <c r="U16" i="1"/>
  <c r="S17" i="1"/>
  <c r="V16" i="1"/>
  <c r="W16" i="1"/>
  <c r="X16" i="1"/>
  <c r="S16" i="1"/>
  <c r="Y16" i="1"/>
  <c r="T15" i="1"/>
  <c r="C5" i="5" l="1"/>
  <c r="C6" i="5"/>
  <c r="W25" i="1"/>
  <c r="X25" i="1"/>
  <c r="S25" i="1"/>
  <c r="T24" i="1"/>
  <c r="V25" i="1"/>
  <c r="G70" i="6"/>
  <c r="C69" i="6"/>
  <c r="H70" i="6"/>
  <c r="F70" i="6"/>
  <c r="E70" i="6"/>
  <c r="D70" i="6"/>
  <c r="C70" i="6"/>
  <c r="I70" i="6"/>
  <c r="C71" i="6"/>
  <c r="C22" i="6"/>
  <c r="F22" i="6"/>
  <c r="H22" i="6"/>
  <c r="C21" i="6"/>
  <c r="D22" i="6"/>
  <c r="E22" i="6"/>
  <c r="G22" i="6"/>
  <c r="I22" i="6"/>
  <c r="C23" i="6"/>
  <c r="H54" i="6"/>
  <c r="F54" i="6"/>
  <c r="E54" i="6"/>
  <c r="D54" i="6"/>
  <c r="C54" i="6"/>
  <c r="C53" i="6"/>
  <c r="G54" i="6"/>
  <c r="I54" i="6"/>
  <c r="C55" i="6"/>
  <c r="C117" i="6"/>
  <c r="C118" i="6"/>
  <c r="D118" i="6"/>
  <c r="E118" i="6"/>
  <c r="F118" i="6"/>
  <c r="G118" i="6"/>
  <c r="H118" i="6"/>
  <c r="I118" i="6"/>
  <c r="C119" i="6"/>
  <c r="U25" i="1"/>
  <c r="T25" i="1"/>
  <c r="Y25" i="1"/>
  <c r="AB24" i="1"/>
  <c r="AA25" i="1"/>
  <c r="AF25" i="1"/>
  <c r="AE25" i="1"/>
  <c r="AB25" i="1"/>
  <c r="AD25" i="1"/>
  <c r="AA26" i="1"/>
  <c r="AC25" i="1"/>
  <c r="AG25" i="1"/>
  <c r="C5" i="6"/>
  <c r="Z31" i="2" a="1"/>
  <c r="Z31" i="2" s="1"/>
  <c r="C8" i="5" s="1"/>
  <c r="Z22" i="2" a="1"/>
  <c r="Z22" i="2" l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<sst xmlns="http://schemas.openxmlformats.org/spreadsheetml/2006/main" count="85" uniqueCount="56">
  <si>
    <t>Year</t>
  </si>
  <si>
    <t>Week start</t>
  </si>
  <si>
    <t>(1 for Monday, 7 for Sunday)</t>
  </si>
  <si>
    <t>prev. weekstart</t>
  </si>
  <si>
    <t>Weekend</t>
  </si>
  <si>
    <t>Date</t>
  </si>
  <si>
    <t>Activity</t>
  </si>
  <si>
    <t>Icon</t>
  </si>
  <si>
    <t>Icon options</t>
  </si>
  <si>
    <t>📺</t>
  </si>
  <si>
    <t>🏢</t>
  </si>
  <si>
    <t>🎂</t>
  </si>
  <si>
    <t>🎉</t>
  </si>
  <si>
    <t>Anniversaries</t>
  </si>
  <si>
    <t>Video</t>
  </si>
  <si>
    <t>Type</t>
  </si>
  <si>
    <t>Work stuff</t>
  </si>
  <si>
    <t>👨‍👧‍👦</t>
  </si>
  <si>
    <t>Kids stuff</t>
  </si>
  <si>
    <t>Yes</t>
  </si>
  <si>
    <t>Upcoming Activities</t>
  </si>
  <si>
    <t>Today</t>
  </si>
  <si>
    <t>Next Activities</t>
  </si>
  <si>
    <t>Type Icon</t>
  </si>
  <si>
    <t>Date &amp; Activity</t>
  </si>
  <si>
    <t>For the Calendar (show only first 25)</t>
  </si>
  <si>
    <t>Set up your Planner here</t>
  </si>
  <si>
    <t>WEEKNUM</t>
  </si>
  <si>
    <t>Customizations</t>
  </si>
  <si>
    <t>Highlight Planner Dates?</t>
  </si>
  <si>
    <t>(1 for Sat+Sun, 2 for Sun+Mon… 11 for Sun only, 12 for Mon only)</t>
  </si>
  <si>
    <t>Change this to see calendar for another year</t>
  </si>
  <si>
    <t>Month numbers (for drop down)</t>
  </si>
  <si>
    <t>Month</t>
  </si>
  <si>
    <t>Selected Month</t>
  </si>
  <si>
    <t>Calendar</t>
  </si>
  <si>
    <t>Acts</t>
  </si>
  <si>
    <t>← Pick a month</t>
  </si>
  <si>
    <t>Any Month Calendar</t>
  </si>
  <si>
    <r>
      <t xml:space="preserve">Calculations </t>
    </r>
    <r>
      <rPr>
        <i/>
        <sz val="28"/>
        <color theme="1"/>
        <rFont val="Segoe UI Light"/>
        <family val="2"/>
      </rPr>
      <t>- Do not edit</t>
    </r>
  </si>
  <si>
    <t>12 Month Calendar (printable)</t>
  </si>
  <si>
    <t>All Months Printable Version</t>
  </si>
  <si>
    <t>Interspersed for Printable version</t>
  </si>
  <si>
    <t>Calendar &amp; Scheduler Template (2026)</t>
  </si>
  <si>
    <t>Makara Sankranthi</t>
  </si>
  <si>
    <t>Festival</t>
  </si>
  <si>
    <t>Republic Day</t>
  </si>
  <si>
    <t>Maha Shivaratri</t>
  </si>
  <si>
    <t>Rama Navami</t>
  </si>
  <si>
    <t>Varalaxmi Vratham</t>
  </si>
  <si>
    <t>🛕</t>
  </si>
  <si>
    <t>✨</t>
  </si>
  <si>
    <t>Thithi</t>
  </si>
  <si>
    <t>Celebration</t>
  </si>
  <si>
    <t>📿</t>
  </si>
  <si>
    <t>Puja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</si>
</sst>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F800]dddd\,\ mmmm\ dd\,\ yyyy"/>
    <numFmt numFmtId="165" formatCode="d"/>
    <numFmt numFmtId="166" formatCode="[$-409]d\-mmm;@"/>
  </numFmts>
  <fonts count="18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8"/>
      <color theme="1"/>
      <name val="Segoe UI Light"/>
      <family val="2"/>
    </font>
    <font>
      <b/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5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4"/>
      <color theme="7" tint="-0.249977111117893"/>
      <name val="Calibri"/>
      <family val="2"/>
      <scheme val="minor"/>
    </font>
    <font>
      <sz val="24"/>
      <color theme="1"/>
      <name val="Segoe UI Light"/>
      <family val="2"/>
    </font>
    <font>
      <sz val="18"/>
      <color theme="1"/>
      <name val="Segoe UI Light"/>
      <family val="2"/>
    </font>
    <font>
      <sz val="11"/>
      <color theme="3"/>
      <name val="Calibri"/>
      <family val="2"/>
      <scheme val="minor"/>
    </font>
    <font>
      <i/>
      <sz val="8"/>
      <color theme="1" tint="0.34998626667073579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i/>
      <sz val="28"/>
      <color theme="1"/>
      <name val="Segoe UI Light"/>
      <family val="2"/>
    </font>
    <font>
      <b/>
      <sz val="24"/>
      <color theme="1"/>
      <name val="Segoe UI Black"/>
      <family val="2"/>
    </font>
    <font>
      <sz val="11"/>
      <color theme="1" tint="0.499984740745262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39997558519241921"/>
        <bgColor indexed="64"/>
      </patternFill>
    </fill>
  </fills>
  <borders count="25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theme="0" tint="-0.34998626667073579"/>
      </left>
      <right style="thin">
        <color theme="0" tint="-0.34998626667073579"/>
      </right>
      <top style="medium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medium">
        <color theme="0" tint="-0.34998626667073579"/>
      </top>
      <bottom style="thin">
        <color theme="0" tint="-0.34998626667073579"/>
      </bottom>
      <diagonal/>
    </border>
    <border>
      <left/>
      <right/>
      <top style="medium">
        <color theme="0" tint="-0.34998626667073579"/>
      </top>
      <bottom style="thin">
        <color theme="0" tint="-0.34998626667073579"/>
      </bottom>
      <diagonal/>
    </border>
    <border>
      <left/>
      <right style="medium">
        <color theme="0" tint="-0.34998626667073579"/>
      </right>
      <top style="medium">
        <color theme="0" tint="-0.34998626667073579"/>
      </top>
      <bottom style="thin">
        <color theme="0" tint="-0.34998626667073579"/>
      </bottom>
      <diagonal/>
    </border>
    <border>
      <left style="medium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thin">
        <color theme="0" tint="-0.34998626667073579"/>
      </top>
      <bottom style="medium">
        <color theme="0" tint="-0.34998626667073579"/>
      </bottom>
      <diagonal/>
    </border>
    <border>
      <left style="medium">
        <color theme="7" tint="-0.24994659260841701"/>
      </left>
      <right/>
      <top style="medium">
        <color theme="7" tint="-0.24994659260841701"/>
      </top>
      <bottom style="medium">
        <color theme="7" tint="-0.24994659260841701"/>
      </bottom>
      <diagonal/>
    </border>
    <border>
      <left/>
      <right/>
      <top style="medium">
        <color theme="7" tint="-0.24994659260841701"/>
      </top>
      <bottom style="medium">
        <color theme="7" tint="-0.24994659260841701"/>
      </bottom>
      <diagonal/>
    </border>
    <border>
      <left/>
      <right style="medium">
        <color theme="7" tint="-0.24994659260841701"/>
      </right>
      <top style="medium">
        <color theme="7" tint="-0.24994659260841701"/>
      </top>
      <bottom style="medium">
        <color theme="7" tint="-0.24994659260841701"/>
      </bottom>
      <diagonal/>
    </border>
    <border>
      <left style="medium">
        <color theme="3"/>
      </left>
      <right/>
      <top style="medium">
        <color theme="3"/>
      </top>
      <bottom style="medium">
        <color theme="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/>
      <diagonal/>
    </border>
    <border>
      <left style="medium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medium">
        <color theme="0" tint="-0.34998626667073579"/>
      </left>
      <right/>
      <top style="medium">
        <color theme="0" tint="-0.34998626667073579"/>
      </top>
      <bottom/>
      <diagonal/>
    </border>
    <border>
      <left style="medium">
        <color theme="0" tint="-0.34998626667073579"/>
      </left>
      <right/>
      <top/>
      <bottom style="medium">
        <color theme="0" tint="-0.34998626667073579"/>
      </bottom>
      <diagonal/>
    </border>
    <border>
      <left style="medium">
        <color theme="0" tint="-0.34998626667073579"/>
      </left>
      <right/>
      <top style="medium">
        <color theme="0" tint="-0.34998626667073579"/>
      </top>
      <bottom style="thin">
        <color theme="0" tint="-0.34998626667073579"/>
      </bottom>
      <diagonal/>
    </border>
    <border>
      <left style="medium">
        <color theme="0" tint="-0.34998626667073579"/>
      </left>
      <right style="medium">
        <color theme="0" tint="-0.34998626667073579"/>
      </right>
      <top style="medium">
        <color theme="0" tint="-0.34998626667073579"/>
      </top>
      <bottom/>
      <diagonal/>
    </border>
    <border>
      <left style="medium">
        <color theme="0" tint="-0.34998626667073579"/>
      </left>
      <right style="medium">
        <color theme="0" tint="-0.34998626667073579"/>
      </right>
      <top/>
      <bottom style="medium">
        <color theme="0" tint="-0.34998626667073579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/>
    </xf>
    <xf numFmtId="14" fontId="0" fillId="0" borderId="0" xfId="0" applyNumberFormat="1"/>
    <xf numFmtId="164" fontId="0" fillId="0" borderId="0" xfId="0" applyNumberFormat="1"/>
    <xf numFmtId="15" fontId="0" fillId="0" borderId="0" xfId="0" applyNumberFormat="1"/>
    <xf numFmtId="0" fontId="5" fillId="0" borderId="0" xfId="0" applyFont="1" applyAlignment="1">
      <alignment horizontal="center" vertical="center"/>
    </xf>
    <xf numFmtId="15" fontId="0" fillId="0" borderId="0" xfId="0" quotePrefix="1" applyNumberFormat="1"/>
    <xf numFmtId="0" fontId="0" fillId="4" borderId="0" xfId="0" applyFill="1"/>
    <xf numFmtId="165" fontId="1" fillId="0" borderId="6" xfId="0" applyNumberFormat="1" applyFont="1" applyBorder="1" applyAlignment="1">
      <alignment horizontal="center" vertical="center"/>
    </xf>
    <xf numFmtId="165" fontId="1" fillId="0" borderId="1" xfId="0" applyNumberFormat="1" applyFont="1" applyBorder="1" applyAlignment="1">
      <alignment horizontal="center" vertical="center"/>
    </xf>
    <xf numFmtId="165" fontId="1" fillId="0" borderId="7" xfId="0" applyNumberFormat="1" applyFont="1" applyBorder="1" applyAlignment="1">
      <alignment horizontal="center" vertical="center"/>
    </xf>
    <xf numFmtId="165" fontId="1" fillId="0" borderId="8" xfId="0" applyNumberFormat="1" applyFont="1" applyBorder="1" applyAlignment="1">
      <alignment horizontal="center" vertical="center"/>
    </xf>
    <xf numFmtId="165" fontId="1" fillId="0" borderId="9" xfId="0" applyNumberFormat="1" applyFont="1" applyBorder="1" applyAlignment="1">
      <alignment horizontal="center" vertical="center"/>
    </xf>
    <xf numFmtId="165" fontId="1" fillId="0" borderId="10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15" fontId="0" fillId="0" borderId="0" xfId="0" applyNumberFormat="1" applyAlignment="1">
      <alignment horizontal="left"/>
    </xf>
    <xf numFmtId="0" fontId="0" fillId="0" borderId="15" xfId="0" applyBorder="1"/>
    <xf numFmtId="0" fontId="11" fillId="0" borderId="16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0" fillId="5" borderId="15" xfId="0" applyFill="1" applyBorder="1" applyAlignment="1">
      <alignment horizontal="center"/>
    </xf>
    <xf numFmtId="0" fontId="12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13" fillId="0" borderId="0" xfId="0" applyFont="1"/>
    <xf numFmtId="165" fontId="3" fillId="3" borderId="19" xfId="0" applyNumberFormat="1" applyFont="1" applyFill="1" applyBorder="1" applyAlignment="1">
      <alignment horizontal="center" vertical="center"/>
    </xf>
    <xf numFmtId="0" fontId="13" fillId="3" borderId="0" xfId="0" applyFont="1" applyFill="1"/>
    <xf numFmtId="166" fontId="0" fillId="0" borderId="0" xfId="0" applyNumberFormat="1"/>
    <xf numFmtId="165" fontId="3" fillId="0" borderId="20" xfId="0" applyNumberFormat="1" applyFont="1" applyBorder="1" applyAlignment="1">
      <alignment horizontal="left" vertical="top"/>
    </xf>
    <xf numFmtId="165" fontId="3" fillId="0" borderId="23" xfId="0" applyNumberFormat="1" applyFont="1" applyBorder="1" applyAlignment="1">
      <alignment horizontal="left" vertical="top"/>
    </xf>
    <xf numFmtId="165" fontId="14" fillId="0" borderId="21" xfId="0" applyNumberFormat="1" applyFont="1" applyBorder="1" applyAlignment="1">
      <alignment horizontal="left" vertical="top" wrapText="1"/>
    </xf>
    <xf numFmtId="165" fontId="14" fillId="0" borderId="24" xfId="0" applyNumberFormat="1" applyFont="1" applyBorder="1" applyAlignment="1">
      <alignment horizontal="left" vertical="top" wrapText="1"/>
    </xf>
    <xf numFmtId="0" fontId="0" fillId="0" borderId="0" xfId="0" applyAlignment="1">
      <alignment horizontal="center"/>
    </xf>
    <xf numFmtId="16" fontId="0" fillId="0" borderId="0" xfId="0" applyNumberFormat="1"/>
    <xf numFmtId="0" fontId="0" fillId="3" borderId="0" xfId="0" applyFill="1" applyAlignment="1">
      <alignment horizontal="center" vertical="center"/>
    </xf>
    <xf numFmtId="16" fontId="0" fillId="0" borderId="15" xfId="0" applyNumberFormat="1" applyBorder="1"/>
    <xf numFmtId="0" fontId="17" fillId="0" borderId="15" xfId="0" applyFont="1" applyBorder="1"/>
    <xf numFmtId="0" fontId="0" fillId="6" borderId="0" xfId="0" applyFill="1"/>
    <xf numFmtId="0" fontId="0" fillId="7" borderId="0" xfId="0" applyFill="1"/>
    <xf numFmtId="0" fontId="2" fillId="7" borderId="0" xfId="0" applyFont="1" applyFill="1" applyAlignment="1">
      <alignment vertical="center"/>
    </xf>
    <xf numFmtId="0" fontId="9" fillId="8" borderId="11" xfId="0" applyFont="1" applyFill="1" applyBorder="1" applyAlignment="1">
      <alignment horizontal="center" vertical="center"/>
    </xf>
    <xf numFmtId="0" fontId="9" fillId="8" borderId="12" xfId="0" applyFont="1" applyFill="1" applyBorder="1" applyAlignment="1">
      <alignment horizontal="center" vertical="center"/>
    </xf>
    <xf numFmtId="0" fontId="9" fillId="8" borderId="13" xfId="0" applyFont="1" applyFill="1" applyBorder="1" applyAlignment="1">
      <alignment horizontal="center" vertical="center"/>
    </xf>
    <xf numFmtId="0" fontId="8" fillId="9" borderId="2" xfId="0" applyFont="1" applyFill="1" applyBorder="1" applyAlignment="1">
      <alignment horizontal="center" vertical="center"/>
    </xf>
    <xf numFmtId="0" fontId="6" fillId="9" borderId="3" xfId="0" applyFont="1" applyFill="1" applyBorder="1" applyAlignment="1">
      <alignment horizontal="center" vertical="center"/>
    </xf>
    <xf numFmtId="0" fontId="6" fillId="9" borderId="4" xfId="0" applyFont="1" applyFill="1" applyBorder="1" applyAlignment="1">
      <alignment horizontal="center" vertical="center"/>
    </xf>
    <xf numFmtId="0" fontId="6" fillId="9" borderId="5" xfId="0" applyFont="1" applyFill="1" applyBorder="1" applyAlignment="1">
      <alignment horizontal="center" vertical="center"/>
    </xf>
    <xf numFmtId="165" fontId="3" fillId="9" borderId="6" xfId="0" applyNumberFormat="1" applyFont="1" applyFill="1" applyBorder="1" applyAlignment="1">
      <alignment horizontal="center" vertical="center"/>
    </xf>
    <xf numFmtId="165" fontId="3" fillId="9" borderId="1" xfId="0" applyNumberFormat="1" applyFont="1" applyFill="1" applyBorder="1" applyAlignment="1">
      <alignment horizontal="center" vertical="center"/>
    </xf>
    <xf numFmtId="165" fontId="3" fillId="9" borderId="7" xfId="0" applyNumberFormat="1" applyFont="1" applyFill="1" applyBorder="1" applyAlignment="1">
      <alignment horizontal="center" vertical="center"/>
    </xf>
    <xf numFmtId="0" fontId="7" fillId="6" borderId="0" xfId="0" applyFont="1" applyFill="1" applyAlignment="1">
      <alignment vertical="center"/>
    </xf>
    <xf numFmtId="0" fontId="1" fillId="6" borderId="0" xfId="0" applyFont="1" applyFill="1" applyAlignment="1">
      <alignment vertical="center"/>
    </xf>
    <xf numFmtId="0" fontId="8" fillId="10" borderId="2" xfId="0" applyFont="1" applyFill="1" applyBorder="1" applyAlignment="1">
      <alignment horizontal="center" vertical="center"/>
    </xf>
    <xf numFmtId="0" fontId="6" fillId="10" borderId="3" xfId="0" applyFont="1" applyFill="1" applyBorder="1" applyAlignment="1">
      <alignment horizontal="center" vertical="center"/>
    </xf>
    <xf numFmtId="0" fontId="6" fillId="10" borderId="4" xfId="0" applyFont="1" applyFill="1" applyBorder="1" applyAlignment="1">
      <alignment horizontal="center" vertical="center"/>
    </xf>
    <xf numFmtId="0" fontId="6" fillId="10" borderId="5" xfId="0" applyFont="1" applyFill="1" applyBorder="1" applyAlignment="1">
      <alignment horizontal="center" vertical="center"/>
    </xf>
    <xf numFmtId="165" fontId="3" fillId="10" borderId="6" xfId="0" applyNumberFormat="1" applyFont="1" applyFill="1" applyBorder="1" applyAlignment="1">
      <alignment horizontal="center" vertical="center"/>
    </xf>
    <xf numFmtId="165" fontId="3" fillId="10" borderId="1" xfId="0" applyNumberFormat="1" applyFont="1" applyFill="1" applyBorder="1" applyAlignment="1">
      <alignment horizontal="center" vertical="center"/>
    </xf>
    <xf numFmtId="165" fontId="3" fillId="10" borderId="7" xfId="0" applyNumberFormat="1" applyFont="1" applyFill="1" applyBorder="1" applyAlignment="1">
      <alignment horizontal="center" vertical="center"/>
    </xf>
    <xf numFmtId="0" fontId="10" fillId="11" borderId="14" xfId="0" applyFont="1" applyFill="1" applyBorder="1" applyAlignment="1">
      <alignment horizontal="center" vertical="center"/>
    </xf>
    <xf numFmtId="15" fontId="0" fillId="0" borderId="0" xfId="0" applyNumberFormat="1" applyAlignment="1">
      <alignment vertical="center" wrapText="1"/>
    </xf>
    <xf numFmtId="0" fontId="0" fillId="0" borderId="0" xfId="0" applyAlignment="1">
      <alignment vertical="center" wrapText="1"/>
    </xf>
    <xf numFmtId="0" fontId="16" fillId="12" borderId="22" xfId="0" applyFont="1" applyFill="1" applyBorder="1" applyAlignment="1">
      <alignment horizontal="center" vertical="center"/>
    </xf>
    <xf numFmtId="0" fontId="16" fillId="12" borderId="4" xfId="0" applyFont="1" applyFill="1" applyBorder="1" applyAlignment="1">
      <alignment horizontal="center" vertical="center"/>
    </xf>
    <xf numFmtId="0" fontId="16" fillId="12" borderId="5" xfId="0" applyFont="1" applyFill="1" applyBorder="1" applyAlignment="1">
      <alignment horizontal="center" vertical="center"/>
    </xf>
    <xf numFmtId="0" fontId="3" fillId="12" borderId="22" xfId="0" applyFont="1" applyFill="1" applyBorder="1" applyAlignment="1">
      <alignment horizontal="center" vertical="center"/>
    </xf>
    <xf numFmtId="0" fontId="0" fillId="12" borderId="0" xfId="0" applyFill="1"/>
    <xf numFmtId="0" fontId="2" fillId="12" borderId="0" xfId="0" applyFont="1" applyFill="1" applyAlignment="1">
      <alignment vertical="center"/>
    </xf>
    <xf numFmtId="0" fontId="0" fillId="13" borderId="0" xfId="0" applyFill="1"/>
  </cellXfs>
  <cellStyles count="1">
    <cellStyle name="Normal" xfId="0" builtinId="0"/>
  </cellStyles>
  <dxfs count="153">
    <dxf>
      <fill>
        <patternFill patternType="solid">
          <fgColor indexed="64"/>
          <bgColor theme="5" tint="0.39997558519241921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79998168889431442"/>
        </patternFill>
      </fill>
    </dxf>
    <dxf>
      <fill>
        <patternFill>
          <bgColor theme="5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79998168889431442"/>
        </patternFill>
      </fill>
    </dxf>
    <dxf>
      <fill>
        <patternFill>
          <bgColor theme="5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79998168889431442"/>
        </patternFill>
      </fill>
    </dxf>
    <dxf>
      <fill>
        <patternFill>
          <bgColor theme="5" tint="0.39994506668294322"/>
        </patternFill>
      </fill>
    </dxf>
    <dxf>
      <fill>
        <patternFill>
          <bgColor theme="9" tint="0.39994506668294322"/>
        </patternFill>
      </fill>
    </dxf>
    <dxf>
      <font>
        <b val="0"/>
        <i/>
        <color auto="1"/>
      </font>
      <fill>
        <patternFill>
          <bgColor theme="5" tint="0.39994506668294322"/>
        </patternFill>
      </fill>
    </dxf>
    <dxf>
      <fill>
        <patternFill>
          <bgColor theme="9" tint="0.39994506668294322"/>
        </patternFill>
      </fill>
    </dxf>
    <dxf>
      <font>
        <b val="0"/>
        <i/>
        <color auto="1"/>
      </font>
      <fill>
        <patternFill>
          <bgColor theme="5" tint="0.39994506668294322"/>
        </patternFill>
      </fill>
    </dxf>
    <dxf>
      <fill>
        <patternFill>
          <bgColor theme="9" tint="0.39994506668294322"/>
        </patternFill>
      </fill>
    </dxf>
    <dxf>
      <font>
        <b val="0"/>
        <i/>
        <color auto="1"/>
      </font>
      <fill>
        <patternFill>
          <bgColor theme="5" tint="0.39994506668294322"/>
        </patternFill>
      </fill>
    </dxf>
    <dxf>
      <fill>
        <patternFill>
          <bgColor theme="9" tint="0.39994506668294322"/>
        </patternFill>
      </fill>
    </dxf>
    <dxf>
      <font>
        <b val="0"/>
        <i/>
        <color auto="1"/>
      </font>
      <fill>
        <patternFill>
          <bgColor theme="5" tint="0.39994506668294322"/>
        </patternFill>
      </fill>
    </dxf>
    <dxf>
      <fill>
        <patternFill>
          <bgColor theme="9" tint="0.39994506668294322"/>
        </patternFill>
      </fill>
    </dxf>
    <dxf>
      <font>
        <b val="0"/>
        <i/>
        <color auto="1"/>
      </font>
      <fill>
        <patternFill>
          <bgColor theme="5" tint="0.39994506668294322"/>
        </patternFill>
      </fill>
    </dxf>
    <dxf>
      <fill>
        <patternFill>
          <bgColor theme="9" tint="0.39994506668294322"/>
        </patternFill>
      </fill>
    </dxf>
    <dxf>
      <font>
        <b val="0"/>
        <i/>
        <color auto="1"/>
      </font>
      <fill>
        <patternFill>
          <bgColor theme="5" tint="0.39994506668294322"/>
        </patternFill>
      </fill>
    </dxf>
    <dxf>
      <fill>
        <patternFill>
          <bgColor theme="9" tint="0.39994506668294322"/>
        </patternFill>
      </fill>
    </dxf>
    <dxf>
      <font>
        <b val="0"/>
        <i/>
        <color auto="1"/>
      </font>
      <fill>
        <patternFill>
          <bgColor theme="5" tint="0.39994506668294322"/>
        </patternFill>
      </fill>
    </dxf>
    <dxf>
      <fill>
        <patternFill>
          <bgColor theme="9" tint="0.39994506668294322"/>
        </patternFill>
      </fill>
    </dxf>
    <dxf>
      <font>
        <b val="0"/>
        <i/>
        <color auto="1"/>
      </font>
      <fill>
        <patternFill>
          <bgColor theme="5" tint="0.39994506668294322"/>
        </patternFill>
      </fill>
    </dxf>
    <dxf>
      <fill>
        <patternFill>
          <bgColor theme="9" tint="0.39994506668294322"/>
        </patternFill>
      </fill>
    </dxf>
    <dxf>
      <font>
        <b val="0"/>
        <i/>
        <color auto="1"/>
      </font>
      <fill>
        <patternFill>
          <bgColor theme="5" tint="0.39994506668294322"/>
        </patternFill>
      </fill>
    </dxf>
    <dxf>
      <fill>
        <patternFill>
          <bgColor theme="9" tint="0.39994506668294322"/>
        </patternFill>
      </fill>
    </dxf>
    <dxf>
      <font>
        <b val="0"/>
        <i/>
        <color auto="1"/>
      </font>
      <fill>
        <patternFill>
          <bgColor theme="5" tint="0.39994506668294322"/>
        </patternFill>
      </fill>
    </dxf>
    <dxf>
      <fill>
        <patternFill>
          <bgColor theme="9" tint="0.39994506668294322"/>
        </patternFill>
      </fill>
    </dxf>
    <dxf>
      <font>
        <b val="0"/>
        <i/>
        <color auto="1"/>
      </font>
      <fill>
        <patternFill>
          <bgColor theme="5" tint="0.39994506668294322"/>
        </patternFill>
      </fill>
    </dxf>
    <dxf>
      <fill>
        <patternFill>
          <bgColor theme="9" tint="0.39994506668294322"/>
        </patternFill>
      </fill>
    </dxf>
    <dxf>
      <font>
        <b val="0"/>
        <i/>
        <color auto="1"/>
      </font>
      <fill>
        <patternFill>
          <bgColor theme="5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Segoe UI Light"/>
        <family val="2"/>
        <scheme val="none"/>
      </font>
      <fill>
        <patternFill patternType="solid">
          <fgColor indexed="64"/>
          <bgColor rgb="FF92D050"/>
        </patternFill>
      </fill>
      <alignment horizontal="center" vertical="center" textRotation="0" wrapText="0" indent="0" justifyLastLine="0" shrinkToFit="0" readingOrder="0"/>
    </dxf>
    <dxf>
      <border outline="0">
        <bottom style="medium">
          <color theme="3"/>
        </bottom>
      </border>
    </dxf>
    <dxf>
      <border outline="0">
        <bottom style="thin">
          <color theme="0" tint="-0.24994659260841701"/>
        </bottom>
      </border>
    </dxf>
    <dxf>
      <font>
        <b val="0"/>
        <i/>
        <color auto="1"/>
      </font>
      <fill>
        <patternFill>
          <bgColor theme="7" tint="0.79998168889431442"/>
        </patternFill>
      </fill>
    </dxf>
    <dxf>
      <fill>
        <patternFill>
          <bgColor theme="4" tint="0.59996337778862885"/>
        </patternFill>
      </fill>
    </dxf>
    <dxf>
      <font>
        <b val="0"/>
        <i/>
        <color auto="1"/>
      </font>
      <fill>
        <patternFill>
          <bgColor theme="7" tint="0.79998168889431442"/>
        </patternFill>
      </fill>
    </dxf>
    <dxf>
      <fill>
        <patternFill>
          <bgColor theme="4" tint="0.59996337778862885"/>
        </patternFill>
      </fill>
    </dxf>
    <dxf>
      <font>
        <b val="0"/>
        <i/>
        <color auto="1"/>
      </font>
      <fill>
        <patternFill>
          <bgColor theme="7" tint="0.79998168889431442"/>
        </patternFill>
      </fill>
    </dxf>
    <dxf>
      <fill>
        <patternFill>
          <bgColor theme="4" tint="0.59996337778862885"/>
        </patternFill>
      </fill>
    </dxf>
    <dxf>
      <font>
        <b val="0"/>
        <i/>
        <color auto="1"/>
      </font>
      <fill>
        <patternFill>
          <bgColor theme="7" tint="0.79998168889431442"/>
        </patternFill>
      </fill>
    </dxf>
    <dxf>
      <fill>
        <patternFill>
          <bgColor theme="4" tint="0.59996337778862885"/>
        </patternFill>
      </fill>
    </dxf>
    <dxf>
      <font>
        <b val="0"/>
        <i/>
        <color auto="1"/>
      </font>
      <fill>
        <patternFill>
          <bgColor theme="7" tint="0.79998168889431442"/>
        </patternFill>
      </fill>
    </dxf>
    <dxf>
      <fill>
        <patternFill>
          <bgColor theme="4" tint="0.59996337778862885"/>
        </patternFill>
      </fill>
    </dxf>
    <dxf>
      <font>
        <b val="0"/>
        <i/>
        <color auto="1"/>
      </font>
      <fill>
        <patternFill>
          <bgColor theme="7" tint="0.79998168889431442"/>
        </patternFill>
      </fill>
    </dxf>
    <dxf>
      <fill>
        <patternFill>
          <bgColor theme="4" tint="0.59996337778862885"/>
        </patternFill>
      </fill>
    </dxf>
    <dxf>
      <font>
        <b val="0"/>
        <i/>
        <color auto="1"/>
      </font>
      <fill>
        <patternFill>
          <bgColor theme="7" tint="0.79998168889431442"/>
        </patternFill>
      </fill>
    </dxf>
    <dxf>
      <fill>
        <patternFill>
          <bgColor theme="4" tint="0.59996337778862885"/>
        </patternFill>
      </fill>
    </dxf>
    <dxf>
      <font>
        <b val="0"/>
        <i/>
        <color auto="1"/>
      </font>
      <fill>
        <patternFill>
          <bgColor theme="7" tint="0.79998168889431442"/>
        </patternFill>
      </fill>
    </dxf>
    <dxf>
      <fill>
        <patternFill>
          <bgColor theme="4" tint="0.59996337778862885"/>
        </patternFill>
      </fill>
    </dxf>
    <dxf>
      <font>
        <b val="0"/>
        <i/>
        <color auto="1"/>
      </font>
      <fill>
        <patternFill>
          <bgColor theme="7" tint="0.79998168889431442"/>
        </patternFill>
      </fill>
    </dxf>
    <dxf>
      <fill>
        <patternFill>
          <bgColor theme="4" tint="0.59996337778862885"/>
        </patternFill>
      </fill>
    </dxf>
    <dxf>
      <font>
        <b val="0"/>
        <i/>
        <color auto="1"/>
      </font>
      <fill>
        <patternFill>
          <bgColor theme="7" tint="0.79998168889431442"/>
        </patternFill>
      </fill>
    </dxf>
    <dxf>
      <fill>
        <patternFill>
          <bgColor theme="4" tint="0.59996337778862885"/>
        </patternFill>
      </fill>
    </dxf>
    <dxf>
      <font>
        <b val="0"/>
        <i/>
        <color auto="1"/>
      </font>
      <fill>
        <patternFill>
          <bgColor theme="7" tint="0.79998168889431442"/>
        </patternFill>
      </fill>
    </dxf>
    <dxf>
      <fill>
        <patternFill>
          <bgColor theme="4" tint="0.59996337778862885"/>
        </patternFill>
      </fill>
    </dxf>
    <dxf>
      <font>
        <b val="0"/>
        <i/>
        <color auto="1"/>
      </font>
      <fill>
        <patternFill>
          <bgColor theme="7" tint="0.79998168889431442"/>
        </patternFill>
      </fill>
    </dxf>
    <dxf>
      <fill>
        <patternFill>
          <bgColor theme="4" tint="0.59996337778862885"/>
        </patternFill>
      </fill>
    </dxf>
    <dxf>
      <numFmt numFmtId="167" formatCode="d\-mmm\-yy"/>
      <alignment horizontal="left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tktips.org/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https://chandoo.org/wp/" TargetMode="Externa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hyperlink" Target="https://chandoo.org/wp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32</xdr:col>
      <xdr:colOff>143076</xdr:colOff>
      <xdr:row>0</xdr:row>
      <xdr:rowOff>95401</xdr:rowOff>
    </xdr:from>
    <xdr:to>
      <xdr:col>34</xdr:col>
      <xdr:colOff>2757714</xdr:colOff>
      <xdr:row>4</xdr:row>
      <xdr:rowOff>154214</xdr:rowOff>
    </xdr:to>
    <xdr:pic>
      <xdr:nvPicPr>
        <xdr:cNvPr id="5" name="Picture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FC64942-7320-45D0-8575-DD104ED90B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217147" y="95401"/>
          <a:ext cx="3258710" cy="1619099"/>
        </a:xfrm>
        <a:prstGeom prst="rect">
          <a:avLst/>
        </a:prstGeom>
        <a:ln w="38100" cap="sq">
          <a:solidFill>
            <a:srgbClr val="000000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6</xdr:col>
      <xdr:colOff>0</xdr:colOff>
      <xdr:row>0</xdr:row>
      <xdr:rowOff>542925</xdr:rowOff>
    </xdr:from>
    <xdr:to>
      <xdr:col>11</xdr:col>
      <xdr:colOff>0</xdr:colOff>
      <xdr:row>12</xdr:row>
      <xdr:rowOff>38100</xdr:rowOff>
    </xdr:to>
    <xdr:sp macro="" textlink="">
      <xdr:nvSpPr>
        <xdr:cNvPr id="2" name="Rectangle: Rounded Corners 1">
          <a:extLst>
            <a:ext uri="{FF2B5EF4-FFF2-40B4-BE49-F238E27FC236}">
              <a16:creationId xmlns:a16="http://schemas.microsoft.com/office/drawing/2014/main" id="{24C4A8C8-60AD-3970-9F87-C62E4FCF04B3}"/>
            </a:ext>
          </a:extLst>
        </xdr:cNvPr>
        <xdr:cNvSpPr/>
      </xdr:nvSpPr>
      <xdr:spPr>
        <a:xfrm>
          <a:off x="4829175" y="542925"/>
          <a:ext cx="3048000" cy="2257425"/>
        </a:xfrm>
        <a:prstGeom prst="roundRect">
          <a:avLst>
            <a:gd name="adj" fmla="val 4167"/>
          </a:avLst>
        </a:prstGeom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n-US" sz="1800">
              <a:solidFill>
                <a:schemeClr val="tx1">
                  <a:lumMod val="85000"/>
                  <a:lumOff val="15000"/>
                </a:schemeClr>
              </a:solidFill>
              <a:latin typeface="Segoe UI Semibold" panose="020B0702040204020203" pitchFamily="34" charset="0"/>
              <a:cs typeface="Segoe UI Semibold" panose="020B0702040204020203" pitchFamily="34" charset="0"/>
            </a:rPr>
            <a:t>👩‍💻 How to use?</a:t>
          </a:r>
        </a:p>
        <a:p>
          <a:pPr algn="l"/>
          <a:endParaRPr lang="en-US" sz="1200">
            <a:solidFill>
              <a:schemeClr val="tx1">
                <a:lumMod val="85000"/>
                <a:lumOff val="15000"/>
              </a:schemeClr>
            </a:solidFill>
          </a:endParaRPr>
        </a:p>
        <a:p>
          <a:pPr algn="l"/>
          <a:r>
            <a:rPr lang="en-US" sz="1200">
              <a:solidFill>
                <a:schemeClr val="tx1">
                  <a:lumMod val="85000"/>
                  <a:lumOff val="15000"/>
                </a:schemeClr>
              </a:solidFill>
            </a:rPr>
            <a:t>◉ Edit existing</a:t>
          </a:r>
          <a:r>
            <a:rPr lang="en-US" sz="1200" baseline="0">
              <a:solidFill>
                <a:schemeClr val="tx1">
                  <a:lumMod val="85000"/>
                  <a:lumOff val="15000"/>
                </a:schemeClr>
              </a:solidFill>
            </a:rPr>
            <a:t> data or add rows to set up more activities.</a:t>
          </a:r>
        </a:p>
        <a:p>
          <a:pPr algn="l"/>
          <a:r>
            <a:rPr lang="en-US" sz="1100">
              <a:solidFill>
                <a:schemeClr val="tx1">
                  <a:lumMod val="85000"/>
                  <a:lumOff val="15000"/>
                </a:schemeClr>
              </a:solidFill>
              <a:effectLst/>
              <a:latin typeface="+mn-lt"/>
              <a:ea typeface="+mn-ea"/>
              <a:cs typeface="+mn-cs"/>
            </a:rPr>
            <a:t>◉ </a:t>
          </a:r>
          <a:r>
            <a:rPr lang="en-US" sz="1200" baseline="0">
              <a:solidFill>
                <a:schemeClr val="tx1">
                  <a:lumMod val="85000"/>
                  <a:lumOff val="15000"/>
                </a:schemeClr>
              </a:solidFill>
            </a:rPr>
            <a:t>Type dates, activitiy details and choose the type.</a:t>
          </a:r>
        </a:p>
        <a:p>
          <a:pPr algn="l"/>
          <a:r>
            <a:rPr lang="en-US" sz="1100">
              <a:solidFill>
                <a:schemeClr val="tx1">
                  <a:lumMod val="85000"/>
                  <a:lumOff val="15000"/>
                </a:schemeClr>
              </a:solidFill>
              <a:effectLst/>
              <a:latin typeface="+mn-lt"/>
              <a:ea typeface="+mn-ea"/>
              <a:cs typeface="+mn-cs"/>
            </a:rPr>
            <a:t>◉ </a:t>
          </a:r>
          <a:r>
            <a:rPr lang="en-US" sz="1200" baseline="0">
              <a:solidFill>
                <a:schemeClr val="tx1">
                  <a:lumMod val="85000"/>
                  <a:lumOff val="15000"/>
                </a:schemeClr>
              </a:solidFill>
            </a:rPr>
            <a:t>You can customize the "type" from "Customizations" tab.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32</xdr:col>
      <xdr:colOff>323850</xdr:colOff>
      <xdr:row>0</xdr:row>
      <xdr:rowOff>149958</xdr:rowOff>
    </xdr:from>
    <xdr:to>
      <xdr:col>36</xdr:col>
      <xdr:colOff>371475</xdr:colOff>
      <xdr:row>1</xdr:row>
      <xdr:rowOff>123825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943EF6A-9E42-4C63-8D7C-CD487CAC31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44450" y="149958"/>
          <a:ext cx="2486025" cy="70729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35</xdr:col>
      <xdr:colOff>323850</xdr:colOff>
      <xdr:row>0</xdr:row>
      <xdr:rowOff>149958</xdr:rowOff>
    </xdr:from>
    <xdr:to>
      <xdr:col>38</xdr:col>
      <xdr:colOff>228600</xdr:colOff>
      <xdr:row>0</xdr:row>
      <xdr:rowOff>665372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4BC16ED-C88F-4833-9D3B-1DA8FF7707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07975" y="149958"/>
          <a:ext cx="1819275" cy="515414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F210E1F4-A8FA-4088-BAF2-6BFEEBC85002}" name="Table4" displayName="Table4" ref="AI6:AI30" totalsRowShown="0" headerRowDxfId="125" headerRowBorderDxfId="126" tableBorderDxfId="127">
  <autoFilter ref="AI6:AI30" xr:uid="{F210E1F4-A8FA-4088-BAF2-6BFEEBC85002}"/>
  <tableColumns count="1">
    <tableColumn id="1" xr3:uid="{F95F1434-3C20-4136-9090-568BA4997533}" name="Upcoming Activities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15B58644-2135-4FD6-95D1-C4E2C7427BDB}" name="Plan" displayName="Plan" ref="C4:E19" totalsRowShown="0">
  <autoFilter ref="C4:E19" xr:uid="{15B58644-2135-4FD6-95D1-C4E2C7427BDB}"/>
  <tableColumns count="3">
    <tableColumn id="1" xr3:uid="{5C8AC430-7945-441D-A531-43C5FE88618E}" name="Date" dataDxfId="152"/>
    <tableColumn id="2" xr3:uid="{0874A68F-344F-4F99-91D7-97AA433405A4}" name="Activity"/>
    <tableColumn id="3" xr3:uid="{73187FAF-D049-4AF7-A2E9-3A0990000295}" name="Type"/>
  </tableColumns>
  <tableStyleInfo name="TableStyleMedium18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FA83D36-0F85-4168-80D9-FB7A090CF657}" name="icons" displayName="icons" ref="F4:G12" totalsRowShown="0" headerRowDxfId="0">
  <autoFilter ref="F4:G12" xr:uid="{DFA83D36-0F85-4168-80D9-FB7A090CF657}"/>
  <sortState xmlns:xlrd2="http://schemas.microsoft.com/office/spreadsheetml/2017/richdata2" ref="F5:G11">
    <sortCondition ref="G4:G11"/>
  </sortState>
  <tableColumns count="2">
    <tableColumn id="1" xr3:uid="{0FAB2E4A-AF14-4EDF-8961-763ED37EF460}" name="Icon"/>
    <tableColumn id="2" xr3:uid="{BA0D821F-836D-4161-9217-7A562A55739B}" name="Typ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182796-6443-4558-9B87-909B73329DFC}">
  <sheetPr codeName="Sheet1">
    <tabColor rgb="FF92D050"/>
    <pageSetUpPr fitToPage="1"/>
  </sheetPr>
  <dimension ref="A1:AX40"/>
  <sheetViews>
    <sheetView showGridLines="0" zoomScale="70" zoomScaleNormal="70" workbookViewId="0">
      <selection activeCell="O14" sqref="O14"/>
    </sheetView>
  </sheetViews>
  <sheetFormatPr defaultRowHeight="14.5" x14ac:dyDescent="0.35"/>
  <cols>
    <col min="1" max="1" width="1.6328125" customWidth="1"/>
    <col min="2" max="2" width="3.6328125" customWidth="1"/>
    <col min="3" max="33" width="5.6328125" customWidth="1"/>
    <col min="34" max="34" width="3.6328125" customWidth="1"/>
    <col min="35" max="35" width="40.90625" customWidth="1"/>
    <col min="36" max="36" width="2.6328125" customWidth="1"/>
  </cols>
  <sheetData>
    <row r="1" spans="1:50" s="1" customFormat="1" ht="52.5" customHeight="1" x14ac:dyDescent="0.35">
      <c r="A1" s="38"/>
      <c r="B1" s="39"/>
      <c r="C1" s="40" t="s">
        <v>43</v>
      </c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</row>
    <row r="3" spans="1:50" ht="15" thickBot="1" x14ac:dyDescent="0.4"/>
    <row r="4" spans="1:50" ht="40.5" customHeight="1" thickBot="1" x14ac:dyDescent="0.4">
      <c r="C4" s="41" t="str">
        <f>cal.year&amp;" Calendar"</f>
        <v>2026 Calendar</v>
      </c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X4" s="42"/>
      <c r="Y4" s="42"/>
      <c r="Z4" s="42"/>
      <c r="AA4" s="42"/>
      <c r="AB4" s="42"/>
      <c r="AC4" s="42"/>
      <c r="AD4" s="42"/>
      <c r="AE4" s="42"/>
      <c r="AF4" s="42"/>
      <c r="AG4" s="43"/>
    </row>
    <row r="5" spans="1:50" ht="15" thickBot="1" x14ac:dyDescent="0.4"/>
    <row r="6" spans="1:50" ht="27" customHeight="1" thickBot="1" x14ac:dyDescent="0.4">
      <c r="C6" s="44">
        <v>1</v>
      </c>
      <c r="D6" s="45" t="str">
        <f>TEXT(C9,"MMMM")</f>
        <v>January</v>
      </c>
      <c r="E6" s="46"/>
      <c r="F6" s="46"/>
      <c r="G6" s="46"/>
      <c r="H6" s="46"/>
      <c r="I6" s="47"/>
      <c r="J6" s="51"/>
      <c r="K6" s="44">
        <v>2</v>
      </c>
      <c r="L6" s="45" t="str">
        <f>TEXT(K9,"MMMM")</f>
        <v>February</v>
      </c>
      <c r="M6" s="46"/>
      <c r="N6" s="46"/>
      <c r="O6" s="46"/>
      <c r="P6" s="46"/>
      <c r="Q6" s="47"/>
      <c r="R6" s="51"/>
      <c r="S6" s="44">
        <v>3</v>
      </c>
      <c r="T6" s="45" t="str">
        <f>TEXT(S9,"MMMM")</f>
        <v>March</v>
      </c>
      <c r="U6" s="46"/>
      <c r="V6" s="46"/>
      <c r="W6" s="46"/>
      <c r="X6" s="46"/>
      <c r="Y6" s="47"/>
      <c r="Z6" s="51"/>
      <c r="AA6" s="44">
        <v>4</v>
      </c>
      <c r="AB6" s="45" t="str">
        <f>TEXT(AA9,"MMMM")</f>
        <v>April</v>
      </c>
      <c r="AC6" s="46"/>
      <c r="AD6" s="46"/>
      <c r="AE6" s="46"/>
      <c r="AF6" s="46"/>
      <c r="AG6" s="47"/>
      <c r="AI6" s="60" t="s">
        <v>20</v>
      </c>
    </row>
    <row r="7" spans="1:50" ht="27" customHeight="1" x14ac:dyDescent="0.35">
      <c r="C7" s="48" t="str">
        <f>LEFT(TEXT(C9,"DDD"),1)</f>
        <v>M</v>
      </c>
      <c r="D7" s="49" t="str">
        <f t="shared" ref="D7:I7" si="0">LEFT(TEXT(D9,"DDD"),1)</f>
        <v>T</v>
      </c>
      <c r="E7" s="49" t="str">
        <f t="shared" si="0"/>
        <v>W</v>
      </c>
      <c r="F7" s="49" t="str">
        <f t="shared" si="0"/>
        <v>T</v>
      </c>
      <c r="G7" s="49" t="str">
        <f t="shared" si="0"/>
        <v>F</v>
      </c>
      <c r="H7" s="49" t="str">
        <f t="shared" si="0"/>
        <v>S</v>
      </c>
      <c r="I7" s="50" t="str">
        <f t="shared" si="0"/>
        <v>S</v>
      </c>
      <c r="J7" s="52"/>
      <c r="K7" s="48" t="str">
        <f>LEFT(TEXT(K9,"DDD"),1)</f>
        <v>M</v>
      </c>
      <c r="L7" s="49" t="str">
        <f t="shared" ref="L7:Q7" si="1">LEFT(TEXT(L9,"DDD"),1)</f>
        <v>T</v>
      </c>
      <c r="M7" s="49" t="str">
        <f t="shared" si="1"/>
        <v>W</v>
      </c>
      <c r="N7" s="49" t="str">
        <f t="shared" si="1"/>
        <v>T</v>
      </c>
      <c r="O7" s="49" t="str">
        <f t="shared" si="1"/>
        <v>F</v>
      </c>
      <c r="P7" s="49" t="str">
        <f t="shared" si="1"/>
        <v>S</v>
      </c>
      <c r="Q7" s="50" t="str">
        <f t="shared" si="1"/>
        <v>S</v>
      </c>
      <c r="R7" s="52"/>
      <c r="S7" s="48" t="str">
        <f>LEFT(TEXT(S9,"DDD"),1)</f>
        <v>M</v>
      </c>
      <c r="T7" s="49" t="str">
        <f t="shared" ref="T7:Y7" si="2">LEFT(TEXT(T9,"DDD"),1)</f>
        <v>T</v>
      </c>
      <c r="U7" s="49" t="str">
        <f t="shared" si="2"/>
        <v>W</v>
      </c>
      <c r="V7" s="49" t="str">
        <f t="shared" si="2"/>
        <v>T</v>
      </c>
      <c r="W7" s="49" t="str">
        <f t="shared" si="2"/>
        <v>F</v>
      </c>
      <c r="X7" s="49" t="str">
        <f t="shared" si="2"/>
        <v>S</v>
      </c>
      <c r="Y7" s="50" t="str">
        <f t="shared" si="2"/>
        <v>S</v>
      </c>
      <c r="Z7" s="52"/>
      <c r="AA7" s="48" t="str">
        <f>LEFT(TEXT(AA9,"DDD"),1)</f>
        <v>M</v>
      </c>
      <c r="AB7" s="49" t="str">
        <f t="shared" ref="AB7:AG7" si="3">LEFT(TEXT(AB9,"DDD"),1)</f>
        <v>T</v>
      </c>
      <c r="AC7" s="49" t="str">
        <f t="shared" si="3"/>
        <v>W</v>
      </c>
      <c r="AD7" s="49" t="str">
        <f t="shared" si="3"/>
        <v>T</v>
      </c>
      <c r="AE7" s="49" t="str">
        <f t="shared" si="3"/>
        <v>F</v>
      </c>
      <c r="AF7" s="49" t="str">
        <f t="shared" si="3"/>
        <v>S</v>
      </c>
      <c r="AG7" s="50" t="str">
        <f t="shared" si="3"/>
        <v>S</v>
      </c>
    </row>
    <row r="8" spans="1:50" ht="27" customHeight="1" x14ac:dyDescent="0.35">
      <c r="C8" s="9" t="str" cm="1">
        <f t="array" ref="C8:I13">_xlfn.LET(_xlpm.dt, _xlfn._xlws.FILTER(monthly.calendar, month.nums=C6), IF(MONTH(_xlpm.dt)&lt;&gt;C6,"",_xlpm.dt))</f>
        <v/>
      </c>
      <c r="D8" s="10" t="str">
        <v/>
      </c>
      <c r="E8" s="10" t="str">
        <v/>
      </c>
      <c r="F8" s="10">
        <v>46023</v>
      </c>
      <c r="G8" s="10">
        <v>46024</v>
      </c>
      <c r="H8" s="10">
        <v>46025</v>
      </c>
      <c r="I8" s="11">
        <v>46026</v>
      </c>
      <c r="J8" s="15"/>
      <c r="K8" s="9" t="str" cm="1">
        <f t="array" ref="K8:Q13">_xlfn.LET(_xlpm.dt, _xlfn._xlws.FILTER(monthly.calendar, month.nums=K6), IF(MONTH(_xlpm.dt)&lt;&gt;K6,"",_xlpm.dt))</f>
        <v/>
      </c>
      <c r="L8" s="10" t="str">
        <v/>
      </c>
      <c r="M8" s="10" t="str">
        <v/>
      </c>
      <c r="N8" s="10" t="str">
        <v/>
      </c>
      <c r="O8" s="10" t="str">
        <v/>
      </c>
      <c r="P8" s="10" t="str">
        <v/>
      </c>
      <c r="Q8" s="11">
        <v>46054</v>
      </c>
      <c r="R8" s="15"/>
      <c r="S8" s="9" t="str" cm="1">
        <f t="array" ref="S8:Y13">_xlfn.LET(_xlpm.dt, _xlfn._xlws.FILTER(monthly.calendar, month.nums=S6), IF(MONTH(_xlpm.dt)&lt;&gt;S6,"",_xlpm.dt))</f>
        <v/>
      </c>
      <c r="T8" s="10" t="str">
        <v/>
      </c>
      <c r="U8" s="10" t="str">
        <v/>
      </c>
      <c r="V8" s="10" t="str">
        <v/>
      </c>
      <c r="W8" s="10" t="str">
        <v/>
      </c>
      <c r="X8" s="10" t="str">
        <v/>
      </c>
      <c r="Y8" s="11">
        <v>46082</v>
      </c>
      <c r="Z8" s="15"/>
      <c r="AA8" s="9" t="str" cm="1">
        <f t="array" ref="AA8:AG13">_xlfn.LET(_xlpm.dt, _xlfn._xlws.FILTER(monthly.calendar, month.nums=AA6), IF(MONTH(_xlpm.dt)&lt;&gt;AA6,"",_xlpm.dt))</f>
        <v/>
      </c>
      <c r="AB8" s="10" t="str">
        <v/>
      </c>
      <c r="AC8" s="10">
        <v>46113</v>
      </c>
      <c r="AD8" s="10">
        <v>46114</v>
      </c>
      <c r="AE8" s="10">
        <v>46115</v>
      </c>
      <c r="AF8" s="10">
        <v>46116</v>
      </c>
      <c r="AG8" s="11">
        <v>46117</v>
      </c>
    </row>
    <row r="9" spans="1:50" ht="27" customHeight="1" x14ac:dyDescent="0.35">
      <c r="C9" s="9">
        <v>46027</v>
      </c>
      <c r="D9" s="10">
        <v>46028</v>
      </c>
      <c r="E9" s="10">
        <v>46029</v>
      </c>
      <c r="F9" s="10">
        <v>46030</v>
      </c>
      <c r="G9" s="10">
        <v>46031</v>
      </c>
      <c r="H9" s="10">
        <v>46032</v>
      </c>
      <c r="I9" s="11">
        <v>46033</v>
      </c>
      <c r="J9" s="15"/>
      <c r="K9" s="9">
        <v>46055</v>
      </c>
      <c r="L9" s="10">
        <v>46056</v>
      </c>
      <c r="M9" s="10">
        <v>46057</v>
      </c>
      <c r="N9" s="10">
        <v>46058</v>
      </c>
      <c r="O9" s="10">
        <v>46059</v>
      </c>
      <c r="P9" s="10">
        <v>46060</v>
      </c>
      <c r="Q9" s="11">
        <v>46061</v>
      </c>
      <c r="R9" s="15"/>
      <c r="S9" s="9">
        <v>46083</v>
      </c>
      <c r="T9" s="10">
        <v>46084</v>
      </c>
      <c r="U9" s="10">
        <v>46085</v>
      </c>
      <c r="V9" s="10">
        <v>46086</v>
      </c>
      <c r="W9" s="10">
        <v>46087</v>
      </c>
      <c r="X9" s="10">
        <v>46088</v>
      </c>
      <c r="Y9" s="11">
        <v>46089</v>
      </c>
      <c r="Z9" s="15"/>
      <c r="AA9" s="9">
        <v>46118</v>
      </c>
      <c r="AB9" s="10">
        <v>46119</v>
      </c>
      <c r="AC9" s="10">
        <v>46120</v>
      </c>
      <c r="AD9" s="10">
        <v>46121</v>
      </c>
      <c r="AE9" s="10">
        <v>46122</v>
      </c>
      <c r="AF9" s="10">
        <v>46123</v>
      </c>
      <c r="AG9" s="11">
        <v>46124</v>
      </c>
    </row>
    <row r="10" spans="1:50" ht="27" customHeight="1" x14ac:dyDescent="0.35">
      <c r="C10" s="9">
        <v>46034</v>
      </c>
      <c r="D10" s="10">
        <v>46035</v>
      </c>
      <c r="E10" s="10">
        <v>46036</v>
      </c>
      <c r="F10" s="10">
        <v>46037</v>
      </c>
      <c r="G10" s="10">
        <v>46038</v>
      </c>
      <c r="H10" s="10">
        <v>46039</v>
      </c>
      <c r="I10" s="11">
        <v>46040</v>
      </c>
      <c r="J10" s="15"/>
      <c r="K10" s="9">
        <v>46062</v>
      </c>
      <c r="L10" s="10">
        <v>46063</v>
      </c>
      <c r="M10" s="10">
        <v>46064</v>
      </c>
      <c r="N10" s="10">
        <v>46065</v>
      </c>
      <c r="O10" s="10">
        <v>46066</v>
      </c>
      <c r="P10" s="10">
        <v>46067</v>
      </c>
      <c r="Q10" s="11">
        <v>46068</v>
      </c>
      <c r="R10" s="15"/>
      <c r="S10" s="9">
        <v>46090</v>
      </c>
      <c r="T10" s="10">
        <v>46091</v>
      </c>
      <c r="U10" s="10">
        <v>46092</v>
      </c>
      <c r="V10" s="10">
        <v>46093</v>
      </c>
      <c r="W10" s="10">
        <v>46094</v>
      </c>
      <c r="X10" s="10">
        <v>46095</v>
      </c>
      <c r="Y10" s="11">
        <v>46096</v>
      </c>
      <c r="Z10" s="15"/>
      <c r="AA10" s="9">
        <v>46125</v>
      </c>
      <c r="AB10" s="10">
        <v>46126</v>
      </c>
      <c r="AC10" s="10">
        <v>46127</v>
      </c>
      <c r="AD10" s="10">
        <v>46128</v>
      </c>
      <c r="AE10" s="10">
        <v>46129</v>
      </c>
      <c r="AF10" s="10">
        <v>46130</v>
      </c>
      <c r="AG10" s="11">
        <v>46131</v>
      </c>
    </row>
    <row r="11" spans="1:50" ht="27" customHeight="1" x14ac:dyDescent="0.35">
      <c r="C11" s="9">
        <v>46041</v>
      </c>
      <c r="D11" s="10">
        <v>46042</v>
      </c>
      <c r="E11" s="10">
        <v>46043</v>
      </c>
      <c r="F11" s="10">
        <v>46044</v>
      </c>
      <c r="G11" s="10">
        <v>46045</v>
      </c>
      <c r="H11" s="10">
        <v>46046</v>
      </c>
      <c r="I11" s="11">
        <v>46047</v>
      </c>
      <c r="J11" s="15"/>
      <c r="K11" s="9">
        <v>46069</v>
      </c>
      <c r="L11" s="10">
        <v>46070</v>
      </c>
      <c r="M11" s="10">
        <v>46071</v>
      </c>
      <c r="N11" s="10">
        <v>46072</v>
      </c>
      <c r="O11" s="10">
        <v>46073</v>
      </c>
      <c r="P11" s="10">
        <v>46074</v>
      </c>
      <c r="Q11" s="11">
        <v>46075</v>
      </c>
      <c r="R11" s="15"/>
      <c r="S11" s="9">
        <v>46097</v>
      </c>
      <c r="T11" s="10">
        <v>46098</v>
      </c>
      <c r="U11" s="10">
        <v>46099</v>
      </c>
      <c r="V11" s="10">
        <v>46100</v>
      </c>
      <c r="W11" s="10">
        <v>46101</v>
      </c>
      <c r="X11" s="10">
        <v>46102</v>
      </c>
      <c r="Y11" s="11">
        <v>46103</v>
      </c>
      <c r="Z11" s="15"/>
      <c r="AA11" s="9">
        <v>46132</v>
      </c>
      <c r="AB11" s="10">
        <v>46133</v>
      </c>
      <c r="AC11" s="10">
        <v>46134</v>
      </c>
      <c r="AD11" s="10">
        <v>46135</v>
      </c>
      <c r="AE11" s="10">
        <v>46136</v>
      </c>
      <c r="AF11" s="10">
        <v>46137</v>
      </c>
      <c r="AG11" s="11">
        <v>46138</v>
      </c>
    </row>
    <row r="12" spans="1:50" ht="27" customHeight="1" x14ac:dyDescent="0.35">
      <c r="C12" s="9">
        <v>46048</v>
      </c>
      <c r="D12" s="10">
        <v>46049</v>
      </c>
      <c r="E12" s="10">
        <v>46050</v>
      </c>
      <c r="F12" s="10">
        <v>46051</v>
      </c>
      <c r="G12" s="10">
        <v>46052</v>
      </c>
      <c r="H12" s="10">
        <v>46053</v>
      </c>
      <c r="I12" s="11" t="str">
        <v/>
      </c>
      <c r="J12" s="15"/>
      <c r="K12" s="9">
        <v>46076</v>
      </c>
      <c r="L12" s="10">
        <v>46077</v>
      </c>
      <c r="M12" s="10">
        <v>46078</v>
      </c>
      <c r="N12" s="10">
        <v>46079</v>
      </c>
      <c r="O12" s="10">
        <v>46080</v>
      </c>
      <c r="P12" s="10">
        <v>46081</v>
      </c>
      <c r="Q12" s="11" t="str">
        <v/>
      </c>
      <c r="R12" s="15"/>
      <c r="S12" s="9">
        <v>46104</v>
      </c>
      <c r="T12" s="10">
        <v>46105</v>
      </c>
      <c r="U12" s="10">
        <v>46106</v>
      </c>
      <c r="V12" s="10">
        <v>46107</v>
      </c>
      <c r="W12" s="10">
        <v>46108</v>
      </c>
      <c r="X12" s="10">
        <v>46109</v>
      </c>
      <c r="Y12" s="11">
        <v>46110</v>
      </c>
      <c r="Z12" s="15"/>
      <c r="AA12" s="9">
        <v>46139</v>
      </c>
      <c r="AB12" s="10">
        <v>46140</v>
      </c>
      <c r="AC12" s="10">
        <v>46141</v>
      </c>
      <c r="AD12" s="10">
        <v>46142</v>
      </c>
      <c r="AE12" s="10" t="str">
        <v/>
      </c>
      <c r="AF12" s="10" t="str">
        <v/>
      </c>
      <c r="AG12" s="11" t="str">
        <v/>
      </c>
    </row>
    <row r="13" spans="1:50" ht="27" customHeight="1" thickBot="1" x14ac:dyDescent="0.4">
      <c r="C13" s="12" t="str">
        <v/>
      </c>
      <c r="D13" s="13" t="str">
        <v/>
      </c>
      <c r="E13" s="13" t="str">
        <v/>
      </c>
      <c r="F13" s="13" t="str">
        <v/>
      </c>
      <c r="G13" s="13" t="str">
        <v/>
      </c>
      <c r="H13" s="13" t="str">
        <v/>
      </c>
      <c r="I13" s="14" t="str">
        <v/>
      </c>
      <c r="J13" s="15"/>
      <c r="K13" s="12" t="str">
        <v/>
      </c>
      <c r="L13" s="13" t="str">
        <v/>
      </c>
      <c r="M13" s="13" t="str">
        <v/>
      </c>
      <c r="N13" s="13" t="str">
        <v/>
      </c>
      <c r="O13" s="13" t="str">
        <v/>
      </c>
      <c r="P13" s="13" t="str">
        <v/>
      </c>
      <c r="Q13" s="14" t="str">
        <v/>
      </c>
      <c r="R13" s="15"/>
      <c r="S13" s="12">
        <v>46111</v>
      </c>
      <c r="T13" s="13">
        <v>46112</v>
      </c>
      <c r="U13" s="13" t="str">
        <v/>
      </c>
      <c r="V13" s="13" t="str">
        <v/>
      </c>
      <c r="W13" s="13" t="str">
        <v/>
      </c>
      <c r="X13" s="13" t="str">
        <v/>
      </c>
      <c r="Y13" s="14" t="str">
        <v/>
      </c>
      <c r="Z13" s="15"/>
      <c r="AA13" s="12" t="str">
        <v/>
      </c>
      <c r="AB13" s="13" t="str">
        <v/>
      </c>
      <c r="AC13" s="13" t="str">
        <v/>
      </c>
      <c r="AD13" s="13" t="str">
        <v/>
      </c>
      <c r="AE13" s="13" t="str">
        <v/>
      </c>
      <c r="AF13" s="13" t="str">
        <v/>
      </c>
      <c r="AG13" s="14" t="str">
        <v/>
      </c>
    </row>
    <row r="14" spans="1:50" ht="27" customHeight="1" thickBot="1" x14ac:dyDescent="0.4"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</row>
    <row r="15" spans="1:50" ht="27" customHeight="1" x14ac:dyDescent="0.35">
      <c r="C15" s="53">
        <v>5</v>
      </c>
      <c r="D15" s="54" t="str">
        <f>TEXT(C18,"MMMM")</f>
        <v>May</v>
      </c>
      <c r="E15" s="55"/>
      <c r="F15" s="55"/>
      <c r="G15" s="55"/>
      <c r="H15" s="55"/>
      <c r="I15" s="56"/>
      <c r="J15" s="16"/>
      <c r="K15" s="53">
        <v>6</v>
      </c>
      <c r="L15" s="54" t="str">
        <f>TEXT(K18,"MMMM")</f>
        <v>June</v>
      </c>
      <c r="M15" s="55"/>
      <c r="N15" s="55"/>
      <c r="O15" s="55"/>
      <c r="P15" s="55"/>
      <c r="Q15" s="56"/>
      <c r="R15" s="16"/>
      <c r="S15" s="53">
        <v>7</v>
      </c>
      <c r="T15" s="54" t="str">
        <f>TEXT(S18,"MMMM")</f>
        <v>July</v>
      </c>
      <c r="U15" s="55"/>
      <c r="V15" s="55"/>
      <c r="W15" s="55"/>
      <c r="X15" s="55"/>
      <c r="Y15" s="56"/>
      <c r="Z15" s="16"/>
      <c r="AA15" s="53">
        <v>8</v>
      </c>
      <c r="AB15" s="54" t="str">
        <f>TEXT(AA18,"MMMM")</f>
        <v>August</v>
      </c>
      <c r="AC15" s="55"/>
      <c r="AD15" s="55"/>
      <c r="AE15" s="55"/>
      <c r="AF15" s="55"/>
      <c r="AG15" s="56"/>
    </row>
    <row r="16" spans="1:50" ht="27" customHeight="1" x14ac:dyDescent="0.35">
      <c r="C16" s="57" t="str">
        <f>LEFT(TEXT(C18,"DDD"),1)</f>
        <v>M</v>
      </c>
      <c r="D16" s="58" t="str">
        <f t="shared" ref="D16:I16" si="4">LEFT(TEXT(D18,"DDD"),1)</f>
        <v>T</v>
      </c>
      <c r="E16" s="58" t="str">
        <f t="shared" si="4"/>
        <v>W</v>
      </c>
      <c r="F16" s="58" t="str">
        <f t="shared" si="4"/>
        <v>T</v>
      </c>
      <c r="G16" s="58" t="str">
        <f t="shared" si="4"/>
        <v>F</v>
      </c>
      <c r="H16" s="58" t="str">
        <f t="shared" si="4"/>
        <v>S</v>
      </c>
      <c r="I16" s="59" t="str">
        <f t="shared" si="4"/>
        <v>S</v>
      </c>
      <c r="J16" s="15"/>
      <c r="K16" s="57" t="str">
        <f>LEFT(TEXT(K18,"DDD"),1)</f>
        <v>M</v>
      </c>
      <c r="L16" s="58" t="str">
        <f t="shared" ref="L16:Q16" si="5">LEFT(TEXT(L18,"DDD"),1)</f>
        <v>T</v>
      </c>
      <c r="M16" s="58" t="str">
        <f t="shared" si="5"/>
        <v>W</v>
      </c>
      <c r="N16" s="58" t="str">
        <f t="shared" si="5"/>
        <v>T</v>
      </c>
      <c r="O16" s="58" t="str">
        <f t="shared" si="5"/>
        <v>F</v>
      </c>
      <c r="P16" s="58" t="str">
        <f t="shared" si="5"/>
        <v>S</v>
      </c>
      <c r="Q16" s="59" t="str">
        <f t="shared" si="5"/>
        <v>S</v>
      </c>
      <c r="R16" s="15"/>
      <c r="S16" s="57" t="str">
        <f>LEFT(TEXT(S18,"DDD"),1)</f>
        <v>M</v>
      </c>
      <c r="T16" s="58" t="str">
        <f t="shared" ref="T16:Y16" si="6">LEFT(TEXT(T18,"DDD"),1)</f>
        <v>T</v>
      </c>
      <c r="U16" s="58" t="str">
        <f t="shared" si="6"/>
        <v>W</v>
      </c>
      <c r="V16" s="58" t="str">
        <f t="shared" si="6"/>
        <v>T</v>
      </c>
      <c r="W16" s="58" t="str">
        <f t="shared" si="6"/>
        <v>F</v>
      </c>
      <c r="X16" s="58" t="str">
        <f t="shared" si="6"/>
        <v>S</v>
      </c>
      <c r="Y16" s="59" t="str">
        <f t="shared" si="6"/>
        <v>S</v>
      </c>
      <c r="Z16" s="15"/>
      <c r="AA16" s="57" t="str">
        <f>LEFT(TEXT(AA18,"DDD"),1)</f>
        <v>M</v>
      </c>
      <c r="AB16" s="58" t="str">
        <f t="shared" ref="AB16:AG16" si="7">LEFT(TEXT(AB18,"DDD"),1)</f>
        <v>T</v>
      </c>
      <c r="AC16" s="58" t="str">
        <f t="shared" si="7"/>
        <v>W</v>
      </c>
      <c r="AD16" s="58" t="str">
        <f t="shared" si="7"/>
        <v>T</v>
      </c>
      <c r="AE16" s="58" t="str">
        <f t="shared" si="7"/>
        <v>F</v>
      </c>
      <c r="AF16" s="58" t="str">
        <f t="shared" si="7"/>
        <v>S</v>
      </c>
      <c r="AG16" s="59" t="str">
        <f t="shared" si="7"/>
        <v>S</v>
      </c>
    </row>
    <row r="17" spans="3:35" ht="27" customHeight="1" x14ac:dyDescent="0.35">
      <c r="C17" s="9" t="str" cm="1">
        <f t="array" ref="C17:I22">_xlfn.LET(_xlpm.dt, _xlfn._xlws.FILTER(monthly.calendar, month.nums=C15), IF(MONTH(_xlpm.dt)&lt;&gt;C15,"",_xlpm.dt))</f>
        <v/>
      </c>
      <c r="D17" s="10" t="str">
        <v/>
      </c>
      <c r="E17" s="10" t="str">
        <v/>
      </c>
      <c r="F17" s="10" t="str">
        <v/>
      </c>
      <c r="G17" s="10">
        <v>46143</v>
      </c>
      <c r="H17" s="10">
        <v>46144</v>
      </c>
      <c r="I17" s="11">
        <v>46145</v>
      </c>
      <c r="J17" s="15"/>
      <c r="K17" s="9" cm="1">
        <f t="array" ref="K17:Q22">_xlfn.LET(_xlpm.dt, _xlfn._xlws.FILTER(monthly.calendar, month.nums=K15), IF(MONTH(_xlpm.dt)&lt;&gt;K15,"",_xlpm.dt))</f>
        <v>46174</v>
      </c>
      <c r="L17" s="10">
        <v>46175</v>
      </c>
      <c r="M17" s="10">
        <v>46176</v>
      </c>
      <c r="N17" s="10">
        <v>46177</v>
      </c>
      <c r="O17" s="10">
        <v>46178</v>
      </c>
      <c r="P17" s="10">
        <v>46179</v>
      </c>
      <c r="Q17" s="11">
        <v>46180</v>
      </c>
      <c r="R17" s="15"/>
      <c r="S17" s="9" t="str" cm="1">
        <f t="array" ref="S17:Y22">_xlfn.LET(_xlpm.dt, _xlfn._xlws.FILTER(monthly.calendar, month.nums=S15), IF(MONTH(_xlpm.dt)&lt;&gt;S15,"",_xlpm.dt))</f>
        <v/>
      </c>
      <c r="T17" s="10" t="str">
        <v/>
      </c>
      <c r="U17" s="10">
        <v>46204</v>
      </c>
      <c r="V17" s="10">
        <v>46205</v>
      </c>
      <c r="W17" s="10">
        <v>46206</v>
      </c>
      <c r="X17" s="10">
        <v>46207</v>
      </c>
      <c r="Y17" s="11">
        <v>46208</v>
      </c>
      <c r="Z17" s="15"/>
      <c r="AA17" s="9" t="str" cm="1">
        <f t="array" ref="AA17:AG22">_xlfn.LET(_xlpm.dt, _xlfn._xlws.FILTER(monthly.calendar, month.nums=AA15), IF(MONTH(_xlpm.dt)&lt;&gt;AA15,"",_xlpm.dt))</f>
        <v/>
      </c>
      <c r="AB17" s="10" t="str">
        <v/>
      </c>
      <c r="AC17" s="10" t="str">
        <v/>
      </c>
      <c r="AD17" s="10" t="str">
        <v/>
      </c>
      <c r="AE17" s="10" t="str">
        <v/>
      </c>
      <c r="AF17" s="10">
        <v>46235</v>
      </c>
      <c r="AG17" s="11">
        <v>46236</v>
      </c>
    </row>
    <row r="18" spans="3:35" ht="27" customHeight="1" x14ac:dyDescent="0.35">
      <c r="C18" s="9">
        <v>46146</v>
      </c>
      <c r="D18" s="10">
        <v>46147</v>
      </c>
      <c r="E18" s="10">
        <v>46148</v>
      </c>
      <c r="F18" s="10">
        <v>46149</v>
      </c>
      <c r="G18" s="10">
        <v>46150</v>
      </c>
      <c r="H18" s="10">
        <v>46151</v>
      </c>
      <c r="I18" s="11">
        <v>46152</v>
      </c>
      <c r="J18" s="15"/>
      <c r="K18" s="9">
        <v>46181</v>
      </c>
      <c r="L18" s="10">
        <v>46182</v>
      </c>
      <c r="M18" s="10">
        <v>46183</v>
      </c>
      <c r="N18" s="10">
        <v>46184</v>
      </c>
      <c r="O18" s="10">
        <v>46185</v>
      </c>
      <c r="P18" s="10">
        <v>46186</v>
      </c>
      <c r="Q18" s="11">
        <v>46187</v>
      </c>
      <c r="R18" s="15"/>
      <c r="S18" s="9">
        <v>46209</v>
      </c>
      <c r="T18" s="10">
        <v>46210</v>
      </c>
      <c r="U18" s="10">
        <v>46211</v>
      </c>
      <c r="V18" s="10">
        <v>46212</v>
      </c>
      <c r="W18" s="10">
        <v>46213</v>
      </c>
      <c r="X18" s="10">
        <v>46214</v>
      </c>
      <c r="Y18" s="11">
        <v>46215</v>
      </c>
      <c r="Z18" s="15"/>
      <c r="AA18" s="9">
        <v>46237</v>
      </c>
      <c r="AB18" s="10">
        <v>46238</v>
      </c>
      <c r="AC18" s="10">
        <v>46239</v>
      </c>
      <c r="AD18" s="10">
        <v>46240</v>
      </c>
      <c r="AE18" s="10">
        <v>46241</v>
      </c>
      <c r="AF18" s="10">
        <v>46242</v>
      </c>
      <c r="AG18" s="11">
        <v>46243</v>
      </c>
    </row>
    <row r="19" spans="3:35" ht="27" customHeight="1" x14ac:dyDescent="0.35">
      <c r="C19" s="9">
        <v>46153</v>
      </c>
      <c r="D19" s="10">
        <v>46154</v>
      </c>
      <c r="E19" s="10">
        <v>46155</v>
      </c>
      <c r="F19" s="10">
        <v>46156</v>
      </c>
      <c r="G19" s="10">
        <v>46157</v>
      </c>
      <c r="H19" s="10">
        <v>46158</v>
      </c>
      <c r="I19" s="11">
        <v>46159</v>
      </c>
      <c r="J19" s="15"/>
      <c r="K19" s="9">
        <v>46188</v>
      </c>
      <c r="L19" s="10">
        <v>46189</v>
      </c>
      <c r="M19" s="10">
        <v>46190</v>
      </c>
      <c r="N19" s="10">
        <v>46191</v>
      </c>
      <c r="O19" s="10">
        <v>46192</v>
      </c>
      <c r="P19" s="10">
        <v>46193</v>
      </c>
      <c r="Q19" s="11">
        <v>46194</v>
      </c>
      <c r="R19" s="15"/>
      <c r="S19" s="9">
        <v>46216</v>
      </c>
      <c r="T19" s="10">
        <v>46217</v>
      </c>
      <c r="U19" s="10">
        <v>46218</v>
      </c>
      <c r="V19" s="10">
        <v>46219</v>
      </c>
      <c r="W19" s="10">
        <v>46220</v>
      </c>
      <c r="X19" s="10">
        <v>46221</v>
      </c>
      <c r="Y19" s="11">
        <v>46222</v>
      </c>
      <c r="Z19" s="15"/>
      <c r="AA19" s="9">
        <v>46244</v>
      </c>
      <c r="AB19" s="10">
        <v>46245</v>
      </c>
      <c r="AC19" s="10">
        <v>46246</v>
      </c>
      <c r="AD19" s="10">
        <v>46247</v>
      </c>
      <c r="AE19" s="10">
        <v>46248</v>
      </c>
      <c r="AF19" s="10">
        <v>46249</v>
      </c>
      <c r="AG19" s="11">
        <v>46250</v>
      </c>
    </row>
    <row r="20" spans="3:35" ht="27" customHeight="1" x14ac:dyDescent="0.35">
      <c r="C20" s="9">
        <v>46160</v>
      </c>
      <c r="D20" s="10">
        <v>46161</v>
      </c>
      <c r="E20" s="10">
        <v>46162</v>
      </c>
      <c r="F20" s="10">
        <v>46163</v>
      </c>
      <c r="G20" s="10">
        <v>46164</v>
      </c>
      <c r="H20" s="10">
        <v>46165</v>
      </c>
      <c r="I20" s="11">
        <v>46166</v>
      </c>
      <c r="J20" s="15"/>
      <c r="K20" s="9">
        <v>46195</v>
      </c>
      <c r="L20" s="10">
        <v>46196</v>
      </c>
      <c r="M20" s="10">
        <v>46197</v>
      </c>
      <c r="N20" s="10">
        <v>46198</v>
      </c>
      <c r="O20" s="10">
        <v>46199</v>
      </c>
      <c r="P20" s="10">
        <v>46200</v>
      </c>
      <c r="Q20" s="11">
        <v>46201</v>
      </c>
      <c r="R20" s="15"/>
      <c r="S20" s="9">
        <v>46223</v>
      </c>
      <c r="T20" s="10">
        <v>46224</v>
      </c>
      <c r="U20" s="10">
        <v>46225</v>
      </c>
      <c r="V20" s="10">
        <v>46226</v>
      </c>
      <c r="W20" s="10">
        <v>46227</v>
      </c>
      <c r="X20" s="10">
        <v>46228</v>
      </c>
      <c r="Y20" s="11">
        <v>46229</v>
      </c>
      <c r="Z20" s="15"/>
      <c r="AA20" s="9">
        <v>46251</v>
      </c>
      <c r="AB20" s="10">
        <v>46252</v>
      </c>
      <c r="AC20" s="10">
        <v>46253</v>
      </c>
      <c r="AD20" s="10">
        <v>46254</v>
      </c>
      <c r="AE20" s="10">
        <v>46255</v>
      </c>
      <c r="AF20" s="10">
        <v>46256</v>
      </c>
      <c r="AG20" s="11">
        <v>46257</v>
      </c>
    </row>
    <row r="21" spans="3:35" ht="27" customHeight="1" x14ac:dyDescent="0.35">
      <c r="C21" s="9">
        <v>46167</v>
      </c>
      <c r="D21" s="10">
        <v>46168</v>
      </c>
      <c r="E21" s="10">
        <v>46169</v>
      </c>
      <c r="F21" s="10">
        <v>46170</v>
      </c>
      <c r="G21" s="10">
        <v>46171</v>
      </c>
      <c r="H21" s="10">
        <v>46172</v>
      </c>
      <c r="I21" s="11">
        <v>46173</v>
      </c>
      <c r="J21" s="15"/>
      <c r="K21" s="9">
        <v>46202</v>
      </c>
      <c r="L21" s="10">
        <v>46203</v>
      </c>
      <c r="M21" s="10" t="str">
        <v/>
      </c>
      <c r="N21" s="10" t="str">
        <v/>
      </c>
      <c r="O21" s="10" t="str">
        <v/>
      </c>
      <c r="P21" s="10" t="str">
        <v/>
      </c>
      <c r="Q21" s="11" t="str">
        <v/>
      </c>
      <c r="R21" s="15"/>
      <c r="S21" s="9">
        <v>46230</v>
      </c>
      <c r="T21" s="10">
        <v>46231</v>
      </c>
      <c r="U21" s="10">
        <v>46232</v>
      </c>
      <c r="V21" s="10">
        <v>46233</v>
      </c>
      <c r="W21" s="10">
        <v>46234</v>
      </c>
      <c r="X21" s="10" t="str">
        <v/>
      </c>
      <c r="Y21" s="11" t="str">
        <v/>
      </c>
      <c r="Z21" s="15"/>
      <c r="AA21" s="9">
        <v>46258</v>
      </c>
      <c r="AB21" s="10">
        <v>46259</v>
      </c>
      <c r="AC21" s="10">
        <v>46260</v>
      </c>
      <c r="AD21" s="10">
        <v>46261</v>
      </c>
      <c r="AE21" s="10">
        <v>46262</v>
      </c>
      <c r="AF21" s="10">
        <v>46263</v>
      </c>
      <c r="AG21" s="11">
        <v>46264</v>
      </c>
    </row>
    <row r="22" spans="3:35" ht="27" customHeight="1" thickBot="1" x14ac:dyDescent="0.4">
      <c r="C22" s="12" t="str">
        <v/>
      </c>
      <c r="D22" s="13" t="str">
        <v/>
      </c>
      <c r="E22" s="13" t="str">
        <v/>
      </c>
      <c r="F22" s="13" t="str">
        <v/>
      </c>
      <c r="G22" s="13" t="str">
        <v/>
      </c>
      <c r="H22" s="13" t="str">
        <v/>
      </c>
      <c r="I22" s="14" t="str">
        <v/>
      </c>
      <c r="J22" s="15"/>
      <c r="K22" s="12" t="str">
        <v/>
      </c>
      <c r="L22" s="13" t="str">
        <v/>
      </c>
      <c r="M22" s="13" t="str">
        <v/>
      </c>
      <c r="N22" s="13" t="str">
        <v/>
      </c>
      <c r="O22" s="13" t="str">
        <v/>
      </c>
      <c r="P22" s="13" t="str">
        <v/>
      </c>
      <c r="Q22" s="14" t="str">
        <v/>
      </c>
      <c r="R22" s="15"/>
      <c r="S22" s="12" t="str">
        <v/>
      </c>
      <c r="T22" s="13" t="str">
        <v/>
      </c>
      <c r="U22" s="13" t="str">
        <v/>
      </c>
      <c r="V22" s="13" t="str">
        <v/>
      </c>
      <c r="W22" s="13" t="str">
        <v/>
      </c>
      <c r="X22" s="13" t="str">
        <v/>
      </c>
      <c r="Y22" s="14" t="str">
        <v/>
      </c>
      <c r="Z22" s="15"/>
      <c r="AA22" s="12">
        <v>46265</v>
      </c>
      <c r="AB22" s="13" t="str">
        <v/>
      </c>
      <c r="AC22" s="13" t="str">
        <v/>
      </c>
      <c r="AD22" s="13" t="str">
        <v/>
      </c>
      <c r="AE22" s="13" t="str">
        <v/>
      </c>
      <c r="AF22" s="13" t="str">
        <v/>
      </c>
      <c r="AG22" s="14" t="str">
        <v/>
      </c>
    </row>
    <row r="23" spans="3:35" ht="27" customHeight="1" thickBot="1" x14ac:dyDescent="0.4"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</row>
    <row r="24" spans="3:35" ht="27" customHeight="1" x14ac:dyDescent="0.35">
      <c r="C24" s="53">
        <v>9</v>
      </c>
      <c r="D24" s="54" t="str">
        <f>TEXT(C27,"MMMM")</f>
        <v>September</v>
      </c>
      <c r="E24" s="55"/>
      <c r="F24" s="55"/>
      <c r="G24" s="55"/>
      <c r="H24" s="55"/>
      <c r="I24" s="56"/>
      <c r="J24" s="16"/>
      <c r="K24" s="53">
        <v>10</v>
      </c>
      <c r="L24" s="54" t="str">
        <f>TEXT(K27,"MMMM")</f>
        <v>October</v>
      </c>
      <c r="M24" s="55"/>
      <c r="N24" s="55"/>
      <c r="O24" s="55"/>
      <c r="P24" s="55"/>
      <c r="Q24" s="56"/>
      <c r="R24" s="16"/>
      <c r="S24" s="53">
        <v>11</v>
      </c>
      <c r="T24" s="54" t="str">
        <f>TEXT(S27,"MMMM")</f>
        <v>November</v>
      </c>
      <c r="U24" s="55"/>
      <c r="V24" s="55"/>
      <c r="W24" s="55"/>
      <c r="X24" s="55"/>
      <c r="Y24" s="56"/>
      <c r="Z24" s="16"/>
      <c r="AA24" s="53">
        <v>12</v>
      </c>
      <c r="AB24" s="54" t="str">
        <f>TEXT(AA27,"MMMM")</f>
        <v>December</v>
      </c>
      <c r="AC24" s="55"/>
      <c r="AD24" s="55"/>
      <c r="AE24" s="55"/>
      <c r="AF24" s="55"/>
      <c r="AG24" s="56"/>
    </row>
    <row r="25" spans="3:35" ht="27" customHeight="1" x14ac:dyDescent="0.35">
      <c r="C25" s="57" t="str">
        <f>LEFT(TEXT(C27,"DDD"),1)</f>
        <v>M</v>
      </c>
      <c r="D25" s="58" t="str">
        <f t="shared" ref="D25:I25" si="8">LEFT(TEXT(D27,"DDD"),1)</f>
        <v>T</v>
      </c>
      <c r="E25" s="58" t="str">
        <f t="shared" si="8"/>
        <v>W</v>
      </c>
      <c r="F25" s="58" t="str">
        <f t="shared" si="8"/>
        <v>T</v>
      </c>
      <c r="G25" s="58" t="str">
        <f t="shared" si="8"/>
        <v>F</v>
      </c>
      <c r="H25" s="58" t="str">
        <f t="shared" si="8"/>
        <v>S</v>
      </c>
      <c r="I25" s="59" t="str">
        <f t="shared" si="8"/>
        <v>S</v>
      </c>
      <c r="J25" s="15"/>
      <c r="K25" s="57" t="str">
        <f>LEFT(TEXT(K27,"DDD"),1)</f>
        <v>M</v>
      </c>
      <c r="L25" s="58" t="str">
        <f t="shared" ref="L25:Q25" si="9">LEFT(TEXT(L27,"DDD"),1)</f>
        <v>T</v>
      </c>
      <c r="M25" s="58" t="str">
        <f t="shared" si="9"/>
        <v>W</v>
      </c>
      <c r="N25" s="58" t="str">
        <f t="shared" si="9"/>
        <v>T</v>
      </c>
      <c r="O25" s="58" t="str">
        <f t="shared" si="9"/>
        <v>F</v>
      </c>
      <c r="P25" s="58" t="str">
        <f t="shared" si="9"/>
        <v>S</v>
      </c>
      <c r="Q25" s="59" t="str">
        <f t="shared" si="9"/>
        <v>S</v>
      </c>
      <c r="R25" s="15"/>
      <c r="S25" s="57" t="str">
        <f>LEFT(TEXT(S27,"DDD"),1)</f>
        <v>M</v>
      </c>
      <c r="T25" s="58" t="str">
        <f t="shared" ref="T25:Y25" si="10">LEFT(TEXT(T27,"DDD"),1)</f>
        <v>T</v>
      </c>
      <c r="U25" s="58" t="str">
        <f t="shared" si="10"/>
        <v>W</v>
      </c>
      <c r="V25" s="58" t="str">
        <f t="shared" si="10"/>
        <v>T</v>
      </c>
      <c r="W25" s="58" t="str">
        <f t="shared" si="10"/>
        <v>F</v>
      </c>
      <c r="X25" s="58" t="str">
        <f t="shared" si="10"/>
        <v>S</v>
      </c>
      <c r="Y25" s="59" t="str">
        <f t="shared" si="10"/>
        <v>S</v>
      </c>
      <c r="Z25" s="15"/>
      <c r="AA25" s="57" t="str">
        <f>LEFT(TEXT(AA27,"DDD"),1)</f>
        <v>M</v>
      </c>
      <c r="AB25" s="58" t="str">
        <f t="shared" ref="AB25:AG25" si="11">LEFT(TEXT(AB27,"DDD"),1)</f>
        <v>T</v>
      </c>
      <c r="AC25" s="58" t="str">
        <f t="shared" si="11"/>
        <v>W</v>
      </c>
      <c r="AD25" s="58" t="str">
        <f t="shared" si="11"/>
        <v>T</v>
      </c>
      <c r="AE25" s="58" t="str">
        <f t="shared" si="11"/>
        <v>F</v>
      </c>
      <c r="AF25" s="58" t="str">
        <f t="shared" si="11"/>
        <v>S</v>
      </c>
      <c r="AG25" s="59" t="str">
        <f t="shared" si="11"/>
        <v>S</v>
      </c>
    </row>
    <row r="26" spans="3:35" ht="27" customHeight="1" x14ac:dyDescent="0.35">
      <c r="C26" s="9" t="str" cm="1">
        <f t="array" ref="C26:I31">_xlfn.LET(_xlpm.dt, _xlfn._xlws.FILTER(monthly.calendar, month.nums=C24), IF(MONTH(_xlpm.dt)&lt;&gt;C24,"",_xlpm.dt))</f>
        <v/>
      </c>
      <c r="D26" s="10">
        <v>46266</v>
      </c>
      <c r="E26" s="10">
        <v>46267</v>
      </c>
      <c r="F26" s="10">
        <v>46268</v>
      </c>
      <c r="G26" s="10">
        <v>46269</v>
      </c>
      <c r="H26" s="10">
        <v>46270</v>
      </c>
      <c r="I26" s="11">
        <v>46271</v>
      </c>
      <c r="J26" s="15"/>
      <c r="K26" s="9" t="str" cm="1">
        <f t="array" ref="K26:Q31">_xlfn.LET(_xlpm.dt, _xlfn._xlws.FILTER(monthly.calendar, month.nums=K24), IF(MONTH(_xlpm.dt)&lt;&gt;K24,"",_xlpm.dt))</f>
        <v/>
      </c>
      <c r="L26" s="10" t="str">
        <v/>
      </c>
      <c r="M26" s="10" t="str">
        <v/>
      </c>
      <c r="N26" s="10">
        <v>46296</v>
      </c>
      <c r="O26" s="10">
        <v>46297</v>
      </c>
      <c r="P26" s="10">
        <v>46298</v>
      </c>
      <c r="Q26" s="11">
        <v>46299</v>
      </c>
      <c r="R26" s="15"/>
      <c r="S26" s="9" t="str" cm="1">
        <f t="array" ref="S26:Y31">_xlfn.LET(_xlpm.dt, _xlfn._xlws.FILTER(monthly.calendar, month.nums=S24), IF(MONTH(_xlpm.dt)&lt;&gt;S24,"",_xlpm.dt))</f>
        <v/>
      </c>
      <c r="T26" s="10" t="str">
        <v/>
      </c>
      <c r="U26" s="10" t="str">
        <v/>
      </c>
      <c r="V26" s="10" t="str">
        <v/>
      </c>
      <c r="W26" s="10" t="str">
        <v/>
      </c>
      <c r="X26" s="10" t="str">
        <v/>
      </c>
      <c r="Y26" s="11">
        <v>46327</v>
      </c>
      <c r="Z26" s="15"/>
      <c r="AA26" s="9" t="str" cm="1">
        <f t="array" ref="AA26:AG31">_xlfn.LET(_xlpm.dt, _xlfn._xlws.FILTER(monthly.calendar, month.nums=AA24), IF(MONTH(_xlpm.dt)&lt;&gt;AA24,"",_xlpm.dt))</f>
        <v/>
      </c>
      <c r="AB26" s="10">
        <v>46357</v>
      </c>
      <c r="AC26" s="10">
        <v>46358</v>
      </c>
      <c r="AD26" s="10">
        <v>46359</v>
      </c>
      <c r="AE26" s="10">
        <v>46360</v>
      </c>
      <c r="AF26" s="10">
        <v>46361</v>
      </c>
      <c r="AG26" s="11">
        <v>46362</v>
      </c>
    </row>
    <row r="27" spans="3:35" ht="27" customHeight="1" x14ac:dyDescent="0.35">
      <c r="C27" s="9">
        <v>46272</v>
      </c>
      <c r="D27" s="10">
        <v>46273</v>
      </c>
      <c r="E27" s="10">
        <v>46274</v>
      </c>
      <c r="F27" s="10">
        <v>46275</v>
      </c>
      <c r="G27" s="10">
        <v>46276</v>
      </c>
      <c r="H27" s="10">
        <v>46277</v>
      </c>
      <c r="I27" s="11">
        <v>46278</v>
      </c>
      <c r="J27" s="15"/>
      <c r="K27" s="9">
        <v>46300</v>
      </c>
      <c r="L27" s="10">
        <v>46301</v>
      </c>
      <c r="M27" s="10">
        <v>46302</v>
      </c>
      <c r="N27" s="10">
        <v>46303</v>
      </c>
      <c r="O27" s="10">
        <v>46304</v>
      </c>
      <c r="P27" s="10">
        <v>46305</v>
      </c>
      <c r="Q27" s="11">
        <v>46306</v>
      </c>
      <c r="R27" s="15"/>
      <c r="S27" s="9">
        <v>46328</v>
      </c>
      <c r="T27" s="10">
        <v>46329</v>
      </c>
      <c r="U27" s="10">
        <v>46330</v>
      </c>
      <c r="V27" s="10">
        <v>46331</v>
      </c>
      <c r="W27" s="10">
        <v>46332</v>
      </c>
      <c r="X27" s="10">
        <v>46333</v>
      </c>
      <c r="Y27" s="11">
        <v>46334</v>
      </c>
      <c r="Z27" s="15"/>
      <c r="AA27" s="9">
        <v>46363</v>
      </c>
      <c r="AB27" s="10">
        <v>46364</v>
      </c>
      <c r="AC27" s="10">
        <v>46365</v>
      </c>
      <c r="AD27" s="10">
        <v>46366</v>
      </c>
      <c r="AE27" s="10">
        <v>46367</v>
      </c>
      <c r="AF27" s="10">
        <v>46368</v>
      </c>
      <c r="AG27" s="11">
        <v>46369</v>
      </c>
    </row>
    <row r="28" spans="3:35" ht="27" customHeight="1" x14ac:dyDescent="0.35">
      <c r="C28" s="9">
        <v>46279</v>
      </c>
      <c r="D28" s="10">
        <v>46280</v>
      </c>
      <c r="E28" s="10">
        <v>46281</v>
      </c>
      <c r="F28" s="10">
        <v>46282</v>
      </c>
      <c r="G28" s="10">
        <v>46283</v>
      </c>
      <c r="H28" s="10">
        <v>46284</v>
      </c>
      <c r="I28" s="11">
        <v>46285</v>
      </c>
      <c r="J28" s="15"/>
      <c r="K28" s="9">
        <v>46307</v>
      </c>
      <c r="L28" s="10">
        <v>46308</v>
      </c>
      <c r="M28" s="10">
        <v>46309</v>
      </c>
      <c r="N28" s="10">
        <v>46310</v>
      </c>
      <c r="O28" s="10">
        <v>46311</v>
      </c>
      <c r="P28" s="10">
        <v>46312</v>
      </c>
      <c r="Q28" s="11">
        <v>46313</v>
      </c>
      <c r="R28" s="15"/>
      <c r="S28" s="9">
        <v>46335</v>
      </c>
      <c r="T28" s="10">
        <v>46336</v>
      </c>
      <c r="U28" s="10">
        <v>46337</v>
      </c>
      <c r="V28" s="10">
        <v>46338</v>
      </c>
      <c r="W28" s="10">
        <v>46339</v>
      </c>
      <c r="X28" s="10">
        <v>46340</v>
      </c>
      <c r="Y28" s="11">
        <v>46341</v>
      </c>
      <c r="Z28" s="15"/>
      <c r="AA28" s="9">
        <v>46370</v>
      </c>
      <c r="AB28" s="10">
        <v>46371</v>
      </c>
      <c r="AC28" s="10">
        <v>46372</v>
      </c>
      <c r="AD28" s="10">
        <v>46373</v>
      </c>
      <c r="AE28" s="10">
        <v>46374</v>
      </c>
      <c r="AF28" s="10">
        <v>46375</v>
      </c>
      <c r="AG28" s="11">
        <v>46376</v>
      </c>
    </row>
    <row r="29" spans="3:35" ht="27" customHeight="1" x14ac:dyDescent="0.35">
      <c r="C29" s="9">
        <v>46286</v>
      </c>
      <c r="D29" s="10">
        <v>46287</v>
      </c>
      <c r="E29" s="10">
        <v>46288</v>
      </c>
      <c r="F29" s="10">
        <v>46289</v>
      </c>
      <c r="G29" s="10">
        <v>46290</v>
      </c>
      <c r="H29" s="10">
        <v>46291</v>
      </c>
      <c r="I29" s="11">
        <v>46292</v>
      </c>
      <c r="J29" s="15"/>
      <c r="K29" s="9">
        <v>46314</v>
      </c>
      <c r="L29" s="10">
        <v>46315</v>
      </c>
      <c r="M29" s="10">
        <v>46316</v>
      </c>
      <c r="N29" s="10">
        <v>46317</v>
      </c>
      <c r="O29" s="10">
        <v>46318</v>
      </c>
      <c r="P29" s="10">
        <v>46319</v>
      </c>
      <c r="Q29" s="11">
        <v>46320</v>
      </c>
      <c r="R29" s="15"/>
      <c r="S29" s="9">
        <v>46342</v>
      </c>
      <c r="T29" s="10">
        <v>46343</v>
      </c>
      <c r="U29" s="10">
        <v>46344</v>
      </c>
      <c r="V29" s="10">
        <v>46345</v>
      </c>
      <c r="W29" s="10">
        <v>46346</v>
      </c>
      <c r="X29" s="10">
        <v>46347</v>
      </c>
      <c r="Y29" s="11">
        <v>46348</v>
      </c>
      <c r="Z29" s="15"/>
      <c r="AA29" s="9">
        <v>46377</v>
      </c>
      <c r="AB29" s="10">
        <v>46378</v>
      </c>
      <c r="AC29" s="10">
        <v>46379</v>
      </c>
      <c r="AD29" s="10">
        <v>46380</v>
      </c>
      <c r="AE29" s="10">
        <v>46381</v>
      </c>
      <c r="AF29" s="10">
        <v>46382</v>
      </c>
      <c r="AG29" s="11">
        <v>46383</v>
      </c>
    </row>
    <row r="30" spans="3:35" ht="27" customHeight="1" x14ac:dyDescent="0.35">
      <c r="C30" s="9">
        <v>46293</v>
      </c>
      <c r="D30" s="10">
        <v>46294</v>
      </c>
      <c r="E30" s="10">
        <v>46295</v>
      </c>
      <c r="F30" s="10" t="str">
        <v/>
      </c>
      <c r="G30" s="10" t="str">
        <v/>
      </c>
      <c r="H30" s="10" t="str">
        <v/>
      </c>
      <c r="I30" s="11" t="str">
        <v/>
      </c>
      <c r="J30" s="15"/>
      <c r="K30" s="9">
        <v>46321</v>
      </c>
      <c r="L30" s="10">
        <v>46322</v>
      </c>
      <c r="M30" s="10">
        <v>46323</v>
      </c>
      <c r="N30" s="10">
        <v>46324</v>
      </c>
      <c r="O30" s="10">
        <v>46325</v>
      </c>
      <c r="P30" s="10">
        <v>46326</v>
      </c>
      <c r="Q30" s="11" t="str">
        <v/>
      </c>
      <c r="R30" s="15"/>
      <c r="S30" s="9">
        <v>46349</v>
      </c>
      <c r="T30" s="10">
        <v>46350</v>
      </c>
      <c r="U30" s="10">
        <v>46351</v>
      </c>
      <c r="V30" s="10">
        <v>46352</v>
      </c>
      <c r="W30" s="10">
        <v>46353</v>
      </c>
      <c r="X30" s="10">
        <v>46354</v>
      </c>
      <c r="Y30" s="11">
        <v>46355</v>
      </c>
      <c r="Z30" s="15"/>
      <c r="AA30" s="9">
        <v>46384</v>
      </c>
      <c r="AB30" s="10">
        <v>46385</v>
      </c>
      <c r="AC30" s="10">
        <v>46386</v>
      </c>
      <c r="AD30" s="10">
        <v>46387</v>
      </c>
      <c r="AE30" s="10" t="str">
        <v/>
      </c>
      <c r="AF30" s="10" t="str">
        <v/>
      </c>
      <c r="AG30" s="11" t="str">
        <v/>
      </c>
    </row>
    <row r="31" spans="3:35" ht="27" customHeight="1" thickBot="1" x14ac:dyDescent="0.4">
      <c r="C31" s="12" t="str">
        <v/>
      </c>
      <c r="D31" s="13" t="str">
        <v/>
      </c>
      <c r="E31" s="13" t="str">
        <v/>
      </c>
      <c r="F31" s="13" t="str">
        <v/>
      </c>
      <c r="G31" s="13" t="str">
        <v/>
      </c>
      <c r="H31" s="13" t="str">
        <v/>
      </c>
      <c r="I31" s="14" t="str">
        <v/>
      </c>
      <c r="J31" s="15"/>
      <c r="K31" s="12" t="str">
        <v/>
      </c>
      <c r="L31" s="13" t="str">
        <v/>
      </c>
      <c r="M31" s="13" t="str">
        <v/>
      </c>
      <c r="N31" s="13" t="str">
        <v/>
      </c>
      <c r="O31" s="13" t="str">
        <v/>
      </c>
      <c r="P31" s="13" t="str">
        <v/>
      </c>
      <c r="Q31" s="14" t="str">
        <v/>
      </c>
      <c r="R31" s="15"/>
      <c r="S31" s="12">
        <v>46356</v>
      </c>
      <c r="T31" s="13" t="str">
        <v/>
      </c>
      <c r="U31" s="13" t="str">
        <v/>
      </c>
      <c r="V31" s="13" t="str">
        <v/>
      </c>
      <c r="W31" s="13" t="str">
        <v/>
      </c>
      <c r="X31" s="13" t="str">
        <v/>
      </c>
      <c r="Y31" s="14" t="str">
        <v/>
      </c>
      <c r="Z31" s="15"/>
      <c r="AA31" s="12" t="str">
        <v/>
      </c>
      <c r="AB31" s="13" t="str">
        <v/>
      </c>
      <c r="AC31" s="13" t="str">
        <v/>
      </c>
      <c r="AD31" s="13" t="str">
        <v/>
      </c>
      <c r="AE31" s="13" t="str">
        <v/>
      </c>
      <c r="AF31" s="13" t="str">
        <v/>
      </c>
      <c r="AG31" s="14" t="str">
        <v/>
      </c>
      <c r="AI31" s="19" t="str">
        <f>Calc!R28</f>
        <v/>
      </c>
    </row>
    <row r="32" spans="3:35" x14ac:dyDescent="0.35">
      <c r="AI32" s="20" t="str">
        <f>Calc!R29</f>
        <v/>
      </c>
    </row>
    <row r="33" spans="35:35" x14ac:dyDescent="0.35">
      <c r="AI33" s="20" t="str">
        <f>Calc!R30</f>
        <v/>
      </c>
    </row>
    <row r="34" spans="35:35" x14ac:dyDescent="0.35">
      <c r="AI34" s="20" t="str">
        <f>Calc!R31</f>
        <v/>
      </c>
    </row>
    <row r="35" spans="35:35" x14ac:dyDescent="0.35">
      <c r="AI35" s="20" t="str">
        <f>Calc!R32</f>
        <v/>
      </c>
    </row>
    <row r="36" spans="35:35" x14ac:dyDescent="0.35">
      <c r="AI36" s="20" t="str">
        <f>Calc!R33</f>
        <v/>
      </c>
    </row>
    <row r="37" spans="35:35" x14ac:dyDescent="0.35">
      <c r="AI37" s="20" t="str">
        <f>Calc!R34</f>
        <v/>
      </c>
    </row>
    <row r="38" spans="35:35" x14ac:dyDescent="0.35">
      <c r="AI38" s="20" t="str">
        <f>Calc!R35</f>
        <v/>
      </c>
    </row>
    <row r="39" spans="35:35" x14ac:dyDescent="0.35">
      <c r="AI39" s="20" t="str">
        <f>Calc!R36</f>
        <v/>
      </c>
    </row>
    <row r="40" spans="35:35" x14ac:dyDescent="0.35">
      <c r="AI40" s="21" t="str">
        <f>Calc!R37</f>
        <v/>
      </c>
    </row>
  </sheetData>
  <mergeCells count="13">
    <mergeCell ref="D24:I24"/>
    <mergeCell ref="L24:Q24"/>
    <mergeCell ref="T24:Y24"/>
    <mergeCell ref="AB24:AG24"/>
    <mergeCell ref="D6:I6"/>
    <mergeCell ref="L6:Q6"/>
    <mergeCell ref="T6:Y6"/>
    <mergeCell ref="AB6:AG6"/>
    <mergeCell ref="C4:AG4"/>
    <mergeCell ref="D15:I15"/>
    <mergeCell ref="L15:Q15"/>
    <mergeCell ref="T15:Y15"/>
    <mergeCell ref="AB15:AG15"/>
  </mergeCells>
  <conditionalFormatting sqref="C8:I13">
    <cfRule type="expression" dxfId="100" priority="23">
      <formula>AND(show.planner="Yes", COUNTIFS(planner_dates,C8))</formula>
    </cfRule>
    <cfRule type="expression" dxfId="99" priority="46">
      <formula>IF(C8="",FALSE, NETWORKDAYS.INTL(C8,C8,weekend.type, holiday_dates)=0)</formula>
    </cfRule>
  </conditionalFormatting>
  <conditionalFormatting sqref="C17:I22">
    <cfRule type="expression" dxfId="98" priority="15">
      <formula>AND(show.planner="Yes", COUNTIFS(planner_dates,C17))</formula>
    </cfRule>
    <cfRule type="expression" dxfId="97" priority="16">
      <formula>AND(C17&lt;&gt;"", NETWORKDAYS.INTL(C17,C17,weekend.type, holiday_dates)=0)</formula>
    </cfRule>
  </conditionalFormatting>
  <conditionalFormatting sqref="C26:I31">
    <cfRule type="expression" dxfId="96" priority="7">
      <formula>AND(show.planner="Yes", COUNTIFS(planner_dates,C26))</formula>
    </cfRule>
    <cfRule type="expression" dxfId="95" priority="8">
      <formula>AND(C26&lt;&gt;"", NETWORKDAYS.INTL(C26,C26,weekend.type, holiday_dates)=0)</formula>
    </cfRule>
  </conditionalFormatting>
  <conditionalFormatting sqref="K8:Q13">
    <cfRule type="expression" dxfId="94" priority="21">
      <formula>AND(show.planner="Yes", COUNTIFS(planner_dates,K8))</formula>
    </cfRule>
    <cfRule type="expression" dxfId="93" priority="22">
      <formula>AND(K8&lt;&gt;"", NETWORKDAYS.INTL(K8,K8,weekend.type, holiday_dates)=0)</formula>
    </cfRule>
  </conditionalFormatting>
  <conditionalFormatting sqref="K17:Q22">
    <cfRule type="expression" dxfId="92" priority="13">
      <formula>AND(show.planner="Yes", COUNTIFS(planner_dates,K17))</formula>
    </cfRule>
    <cfRule type="expression" dxfId="91" priority="14">
      <formula>AND(K17&lt;&gt;"", NETWORKDAYS.INTL(K17,K17,weekend.type, holiday_dates)=0)</formula>
    </cfRule>
  </conditionalFormatting>
  <conditionalFormatting sqref="K26:Q31">
    <cfRule type="expression" dxfId="90" priority="5">
      <formula>AND(show.planner="Yes", COUNTIFS(planner_dates,K26))</formula>
    </cfRule>
    <cfRule type="expression" dxfId="89" priority="6">
      <formula>AND(K26&lt;&gt;"", NETWORKDAYS.INTL(K26,K26,weekend.type, holiday_dates)=0)</formula>
    </cfRule>
  </conditionalFormatting>
  <conditionalFormatting sqref="S8:Y13">
    <cfRule type="expression" dxfId="88" priority="19">
      <formula>AND(show.planner="Yes", COUNTIFS(planner_dates,S8))</formula>
    </cfRule>
    <cfRule type="expression" dxfId="87" priority="20">
      <formula>AND(S8&lt;&gt;"", NETWORKDAYS.INTL(S8,S8,weekend.type, holiday_dates)=0)</formula>
    </cfRule>
  </conditionalFormatting>
  <conditionalFormatting sqref="S17:Y22">
    <cfRule type="expression" dxfId="86" priority="11">
      <formula>AND(show.planner="Yes", COUNTIFS(planner_dates,S17))</formula>
    </cfRule>
    <cfRule type="expression" dxfId="85" priority="12">
      <formula>AND(S17&lt;&gt;"", NETWORKDAYS.INTL(S17,S17,weekend.type, holiday_dates)=0)</formula>
    </cfRule>
  </conditionalFormatting>
  <conditionalFormatting sqref="S26:Y31">
    <cfRule type="expression" dxfId="84" priority="3">
      <formula>AND(show.planner="Yes", COUNTIFS(planner_dates,S26))</formula>
    </cfRule>
    <cfRule type="expression" dxfId="83" priority="4">
      <formula>AND(S26&lt;&gt;"", NETWORKDAYS.INTL(S26,S26,weekend.type, holiday_dates)=0)</formula>
    </cfRule>
  </conditionalFormatting>
  <conditionalFormatting sqref="AA8:AG13">
    <cfRule type="expression" dxfId="82" priority="17">
      <formula>AND(show.planner="Yes", COUNTIFS(planner_dates,AA8))</formula>
    </cfRule>
    <cfRule type="expression" dxfId="81" priority="18">
      <formula>AND(AA8&lt;&gt;"", NETWORKDAYS.INTL(AA8,AA8,weekend.type, holiday_dates)=0)</formula>
    </cfRule>
  </conditionalFormatting>
  <conditionalFormatting sqref="AA17:AG22">
    <cfRule type="expression" dxfId="80" priority="9">
      <formula>AND(show.planner="Yes", COUNTIFS(planner_dates,AA17))</formula>
    </cfRule>
    <cfRule type="expression" dxfId="79" priority="10">
      <formula>AND(AA17&lt;&gt;"", NETWORKDAYS.INTL(AA17,AA17,weekend.type, holiday_dates)=0)</formula>
    </cfRule>
  </conditionalFormatting>
  <conditionalFormatting sqref="AA26:AG31">
    <cfRule type="expression" dxfId="78" priority="1">
      <formula>AND(show.planner="Yes", COUNTIFS(planner_dates,AA26))</formula>
    </cfRule>
    <cfRule type="expression" dxfId="77" priority="2">
      <formula>AND(AA26&lt;&gt;"", NETWORKDAYS.INTL(AA26,AA26,weekend.type, holiday_dates)=0)</formula>
    </cfRule>
  </conditionalFormatting>
  <pageMargins left="0.25" right="0.25" top="0.75" bottom="0.75" header="0.3" footer="0.3"/>
  <pageSetup scale="57" orientation="landscape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E14AE2-9F58-4365-937C-75771A6249C3}">
  <sheetPr codeName="Sheet2">
    <tabColor rgb="FF00B0F0"/>
    <pageSetUpPr fitToPage="1"/>
  </sheetPr>
  <dimension ref="C1:I18"/>
  <sheetViews>
    <sheetView showGridLines="0" zoomScale="85" zoomScaleNormal="85" workbookViewId="0">
      <selection sqref="A1:XFD1"/>
    </sheetView>
  </sheetViews>
  <sheetFormatPr defaultRowHeight="14.5" x14ac:dyDescent="0.35"/>
  <cols>
    <col min="1" max="1" width="1.08984375" customWidth="1"/>
    <col min="2" max="2" width="3.08984375" customWidth="1"/>
    <col min="3" max="9" width="20.453125" customWidth="1"/>
    <col min="10" max="10" width="3.36328125" customWidth="1"/>
  </cols>
  <sheetData>
    <row r="1" spans="3:9" s="67" customFormat="1" ht="52.5" customHeight="1" x14ac:dyDescent="0.35">
      <c r="C1" s="68" t="s">
        <v>38</v>
      </c>
      <c r="D1" s="68"/>
    </row>
    <row r="2" spans="3:9" ht="15" thickBot="1" x14ac:dyDescent="0.4"/>
    <row r="3" spans="3:9" ht="18.5" x14ac:dyDescent="0.35">
      <c r="C3" s="66">
        <v>2</v>
      </c>
      <c r="D3" s="33" t="s">
        <v>37</v>
      </c>
    </row>
    <row r="4" spans="3:9" ht="15" thickBot="1" x14ac:dyDescent="0.4"/>
    <row r="5" spans="3:9" ht="39" customHeight="1" x14ac:dyDescent="0.35">
      <c r="C5" s="63" t="str">
        <f>TEXT(C9,"MMMM YYYY")</f>
        <v>February 2026</v>
      </c>
      <c r="D5" s="64"/>
      <c r="E5" s="64"/>
      <c r="F5" s="64"/>
      <c r="G5" s="64"/>
      <c r="H5" s="64"/>
      <c r="I5" s="65"/>
    </row>
    <row r="6" spans="3:9" ht="28.5" customHeight="1" thickBot="1" x14ac:dyDescent="0.4">
      <c r="C6" s="26" t="str">
        <f>UPPER(TEXT(C9,"DDD"))</f>
        <v>MON</v>
      </c>
      <c r="D6" s="26" t="str">
        <f t="shared" ref="D6:I6" si="0">UPPER(TEXT(D9,"DDD"))</f>
        <v>TUE</v>
      </c>
      <c r="E6" s="26" t="str">
        <f t="shared" si="0"/>
        <v>WED</v>
      </c>
      <c r="F6" s="26" t="str">
        <f t="shared" si="0"/>
        <v>THU</v>
      </c>
      <c r="G6" s="26" t="str">
        <f t="shared" si="0"/>
        <v>FRI</v>
      </c>
      <c r="H6" s="26" t="str">
        <f t="shared" si="0"/>
        <v>SAT</v>
      </c>
      <c r="I6" s="26" t="str">
        <f t="shared" si="0"/>
        <v>SUN</v>
      </c>
    </row>
    <row r="7" spans="3:9" ht="29" customHeight="1" x14ac:dyDescent="0.35">
      <c r="C7" s="29" t="str">
        <f>Calc!Z13</f>
        <v/>
      </c>
      <c r="D7" s="29" t="str">
        <f>Calc!AA13</f>
        <v/>
      </c>
      <c r="E7" s="29" t="str">
        <f>Calc!AB13</f>
        <v/>
      </c>
      <c r="F7" s="29" t="str">
        <f>Calc!AC13</f>
        <v/>
      </c>
      <c r="G7" s="29" t="str">
        <f>Calc!AD13</f>
        <v/>
      </c>
      <c r="H7" s="29" t="str">
        <f>Calc!AE13</f>
        <v/>
      </c>
      <c r="I7" s="30">
        <f>Calc!AF13</f>
        <v>46054</v>
      </c>
    </row>
    <row r="8" spans="3:9" ht="54" customHeight="1" thickBot="1" x14ac:dyDescent="0.4">
      <c r="C8" s="31" t="str">
        <f>Calc!Z31</f>
        <v/>
      </c>
      <c r="D8" s="31" t="str">
        <f>Calc!AA31</f>
        <v/>
      </c>
      <c r="E8" s="31" t="str">
        <f>Calc!AB31</f>
        <v/>
      </c>
      <c r="F8" s="31" t="str">
        <f>Calc!AC31</f>
        <v/>
      </c>
      <c r="G8" s="31" t="str">
        <f>Calc!AD31</f>
        <v/>
      </c>
      <c r="H8" s="31" t="str">
        <f>Calc!AE31</f>
        <v/>
      </c>
      <c r="I8" s="32" t="str">
        <f>Calc!AF31</f>
        <v/>
      </c>
    </row>
    <row r="9" spans="3:9" ht="29" customHeight="1" x14ac:dyDescent="0.35">
      <c r="C9" s="29">
        <f>Calc!Z14</f>
        <v>46055</v>
      </c>
      <c r="D9" s="29">
        <f>Calc!AA14</f>
        <v>46056</v>
      </c>
      <c r="E9" s="29">
        <f>Calc!AB14</f>
        <v>46057</v>
      </c>
      <c r="F9" s="29">
        <f>Calc!AC14</f>
        <v>46058</v>
      </c>
      <c r="G9" s="29">
        <f>Calc!AD14</f>
        <v>46059</v>
      </c>
      <c r="H9" s="29">
        <f>Calc!AE14</f>
        <v>46060</v>
      </c>
      <c r="I9" s="30">
        <f>Calc!AF14</f>
        <v>46061</v>
      </c>
    </row>
    <row r="10" spans="3:9" ht="54" customHeight="1" thickBot="1" x14ac:dyDescent="0.4">
      <c r="C10" s="31" t="str">
        <f>Calc!Z32</f>
        <v/>
      </c>
      <c r="D10" s="31" t="str">
        <f>Calc!AA32</f>
        <v/>
      </c>
      <c r="E10" s="31" t="str">
        <f>Calc!AB32</f>
        <v/>
      </c>
      <c r="F10" s="31" t="str">
        <f>Calc!AC32</f>
        <v/>
      </c>
      <c r="G10" s="31" t="str">
        <f>Calc!AD32</f>
        <v/>
      </c>
      <c r="H10" s="31" t="str">
        <f>Calc!AE32</f>
        <v/>
      </c>
      <c r="I10" s="32" t="str">
        <f>Calc!AF32</f>
        <v/>
      </c>
    </row>
    <row r="11" spans="3:9" ht="29" customHeight="1" x14ac:dyDescent="0.35">
      <c r="C11" s="29">
        <f>Calc!Z15</f>
        <v>46062</v>
      </c>
      <c r="D11" s="29">
        <f>Calc!AA15</f>
        <v>46063</v>
      </c>
      <c r="E11" s="29">
        <f>Calc!AB15</f>
        <v>46064</v>
      </c>
      <c r="F11" s="29">
        <f>Calc!AC15</f>
        <v>46065</v>
      </c>
      <c r="G11" s="29">
        <f>Calc!AD15</f>
        <v>46066</v>
      </c>
      <c r="H11" s="29">
        <f>Calc!AE15</f>
        <v>46067</v>
      </c>
      <c r="I11" s="30">
        <f>Calc!AF15</f>
        <v>46068</v>
      </c>
    </row>
    <row r="12" spans="3:9" ht="54" customHeight="1" thickBot="1" x14ac:dyDescent="0.4">
      <c r="C12" s="31" t="str">
        <f>Calc!Z33</f>
        <v/>
      </c>
      <c r="D12" s="31" t="str">
        <f>Calc!AA33</f>
        <v/>
      </c>
      <c r="E12" s="31" t="str">
        <f>Calc!AB33</f>
        <v/>
      </c>
      <c r="F12" s="31" t="str">
        <f>Calc!AC33</f>
        <v/>
      </c>
      <c r="G12" s="31" t="str">
        <f>Calc!AD33</f>
        <v/>
      </c>
      <c r="H12" s="31" t="str">
        <f>Calc!AE33</f>
        <v/>
      </c>
      <c r="I12" s="32" t="str">
        <f>Calc!AF33</f>
        <v/>
      </c>
    </row>
    <row r="13" spans="3:9" ht="29" customHeight="1" x14ac:dyDescent="0.35">
      <c r="C13" s="29">
        <f>Calc!Z16</f>
        <v>46069</v>
      </c>
      <c r="D13" s="29">
        <f>Calc!AA16</f>
        <v>46070</v>
      </c>
      <c r="E13" s="29">
        <f>Calc!AB16</f>
        <v>46071</v>
      </c>
      <c r="F13" s="29">
        <f>Calc!AC16</f>
        <v>46072</v>
      </c>
      <c r="G13" s="29">
        <f>Calc!AD16</f>
        <v>46073</v>
      </c>
      <c r="H13" s="29">
        <f>Calc!AE16</f>
        <v>46074</v>
      </c>
      <c r="I13" s="30">
        <f>Calc!AF16</f>
        <v>46075</v>
      </c>
    </row>
    <row r="14" spans="3:9" ht="54" customHeight="1" thickBot="1" x14ac:dyDescent="0.4">
      <c r="C14" s="31" t="str">
        <f>Calc!Z34</f>
        <v/>
      </c>
      <c r="D14" s="31" t="str">
        <f>Calc!AA34</f>
        <v/>
      </c>
      <c r="E14" s="31" t="str">
        <f>Calc!AB34</f>
        <v/>
      </c>
      <c r="F14" s="31" t="str">
        <f>Calc!AC34</f>
        <v/>
      </c>
      <c r="G14" s="31" t="str">
        <f>Calc!AD34</f>
        <v/>
      </c>
      <c r="H14" s="31" t="str">
        <f>Calc!AE34</f>
        <v/>
      </c>
      <c r="I14" s="32" t="str">
        <f>Calc!AF34</f>
        <v/>
      </c>
    </row>
    <row r="15" spans="3:9" ht="29" customHeight="1" x14ac:dyDescent="0.35">
      <c r="C15" s="29">
        <f>Calc!Z17</f>
        <v>46076</v>
      </c>
      <c r="D15" s="29">
        <f>Calc!AA17</f>
        <v>46077</v>
      </c>
      <c r="E15" s="29">
        <f>Calc!AB17</f>
        <v>46078</v>
      </c>
      <c r="F15" s="29">
        <f>Calc!AC17</f>
        <v>46079</v>
      </c>
      <c r="G15" s="29">
        <f>Calc!AD17</f>
        <v>46080</v>
      </c>
      <c r="H15" s="29">
        <f>Calc!AE17</f>
        <v>46081</v>
      </c>
      <c r="I15" s="30" t="str">
        <f>Calc!AF17</f>
        <v/>
      </c>
    </row>
    <row r="16" spans="3:9" ht="54" customHeight="1" thickBot="1" x14ac:dyDescent="0.4">
      <c r="C16" s="31" t="str">
        <f>Calc!Z35</f>
        <v/>
      </c>
      <c r="D16" s="31" t="str">
        <f>Calc!AA35</f>
        <v/>
      </c>
      <c r="E16" s="31" t="str">
        <f>Calc!AB35</f>
        <v/>
      </c>
      <c r="F16" s="31" t="str">
        <f>Calc!AC35</f>
        <v/>
      </c>
      <c r="G16" s="31" t="str">
        <f>Calc!AD35</f>
        <v/>
      </c>
      <c r="H16" s="31" t="str">
        <f>Calc!AE35</f>
        <v/>
      </c>
      <c r="I16" s="32" t="str">
        <f>Calc!AF35</f>
        <v/>
      </c>
    </row>
    <row r="17" spans="3:9" ht="29" customHeight="1" x14ac:dyDescent="0.35">
      <c r="C17" s="29" t="str">
        <f>Calc!Z18</f>
        <v/>
      </c>
      <c r="D17" s="29" t="str">
        <f>Calc!AA18</f>
        <v/>
      </c>
      <c r="E17" s="29" t="str">
        <f>Calc!AB18</f>
        <v/>
      </c>
      <c r="F17" s="29" t="str">
        <f>Calc!AC18</f>
        <v/>
      </c>
      <c r="G17" s="29" t="str">
        <f>Calc!AD18</f>
        <v/>
      </c>
      <c r="H17" s="29" t="str">
        <f>Calc!AE18</f>
        <v/>
      </c>
      <c r="I17" s="30" t="str">
        <f>Calc!AF18</f>
        <v/>
      </c>
    </row>
    <row r="18" spans="3:9" ht="54" customHeight="1" thickBot="1" x14ac:dyDescent="0.4">
      <c r="C18" s="31" t="str">
        <f>Calc!Z36</f>
        <v/>
      </c>
      <c r="D18" s="31" t="str">
        <f>Calc!AA36</f>
        <v/>
      </c>
      <c r="E18" s="31" t="str">
        <f>Calc!AB36</f>
        <v/>
      </c>
      <c r="F18" s="31" t="str">
        <f>Calc!AC36</f>
        <v/>
      </c>
      <c r="G18" s="31" t="str">
        <f>Calc!AD36</f>
        <v/>
      </c>
      <c r="H18" s="31" t="str">
        <f>Calc!AE36</f>
        <v/>
      </c>
      <c r="I18" s="32" t="str">
        <f>Calc!AF36</f>
        <v/>
      </c>
    </row>
  </sheetData>
  <mergeCells count="1">
    <mergeCell ref="C5:I5"/>
  </mergeCells>
  <conditionalFormatting sqref="C7:I18">
    <cfRule type="expression" dxfId="4" priority="1">
      <formula>IF(ISNUMBER(C7), AND(C7&lt;&gt;"", NETWORKDAYS.INTL(C7,C7,weekend.type, holiday_dates)=0), AND(C6&lt;&gt;"", NETWORKDAYS.INTL(C6,C6,weekend.type, holiday_dates)=0))</formula>
    </cfRule>
    <cfRule type="expression" dxfId="3" priority="2">
      <formula>AND(show.planner="Yes",IF(ISNUMBER(C7),COUNTIFS(planner_dates,C7),COUNTIFS(planner_dates,C6)))</formula>
    </cfRule>
  </conditionalFormatting>
  <dataValidations count="1">
    <dataValidation type="list" allowBlank="1" showInputMessage="1" showErrorMessage="1" sqref="C3" xr:uid="{9690FC1F-830B-4F21-B09C-572CD41AEAF3}">
      <formula1>months.list</formula1>
    </dataValidation>
  </dataValidations>
  <printOptions horizontalCentered="1" verticalCentered="1"/>
  <pageMargins left="0.25" right="0.25" top="0.75" bottom="0.75" header="0.3" footer="0.3"/>
  <pageSetup scale="7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C03D60-DFC0-4025-B160-93284F3F96E7}">
  <sheetPr codeName="Sheet3">
    <tabColor rgb="FFFF0000"/>
  </sheetPr>
  <dimension ref="C1:I195"/>
  <sheetViews>
    <sheetView showGridLines="0" tabSelected="1" topLeftCell="A30" zoomScale="85" zoomScaleNormal="85" workbookViewId="0">
      <selection activeCell="L40" sqref="L40"/>
    </sheetView>
  </sheetViews>
  <sheetFormatPr defaultRowHeight="14.5" x14ac:dyDescent="0.35"/>
  <cols>
    <col min="1" max="1" width="1.08984375" customWidth="1"/>
    <col min="2" max="2" width="3.08984375" customWidth="1"/>
    <col min="3" max="9" width="20.453125" customWidth="1"/>
    <col min="10" max="10" width="3.36328125" customWidth="1"/>
  </cols>
  <sheetData>
    <row r="1" spans="3:9" s="67" customFormat="1" ht="52.5" customHeight="1" x14ac:dyDescent="0.35">
      <c r="C1" s="68" t="s">
        <v>40</v>
      </c>
      <c r="D1" s="68"/>
    </row>
    <row r="4" spans="3:9" ht="15" thickBot="1" x14ac:dyDescent="0.4"/>
    <row r="5" spans="3:9" ht="39" customHeight="1" x14ac:dyDescent="0.35">
      <c r="C5" s="63" t="str">
        <f>TEXT(C9,"MMMM YYYY")</f>
        <v>January 2026</v>
      </c>
      <c r="D5" s="64"/>
      <c r="E5" s="64"/>
      <c r="F5" s="64"/>
      <c r="G5" s="64"/>
      <c r="H5" s="64"/>
      <c r="I5" s="65"/>
    </row>
    <row r="6" spans="3:9" ht="28.5" customHeight="1" thickBot="1" x14ac:dyDescent="0.4">
      <c r="C6" s="26" t="str">
        <f>UPPER(TEXT(C9,"DDD"))</f>
        <v>MON</v>
      </c>
      <c r="D6" s="26" t="str">
        <f t="shared" ref="D6:I6" si="0">UPPER(TEXT(D9,"DDD"))</f>
        <v>TUE</v>
      </c>
      <c r="E6" s="26" t="str">
        <f t="shared" si="0"/>
        <v>WED</v>
      </c>
      <c r="F6" s="26" t="str">
        <f t="shared" si="0"/>
        <v>THU</v>
      </c>
      <c r="G6" s="26" t="str">
        <f t="shared" si="0"/>
        <v>FRI</v>
      </c>
      <c r="H6" s="26" t="str">
        <f t="shared" si="0"/>
        <v>SAT</v>
      </c>
      <c r="I6" s="26" t="str">
        <f t="shared" si="0"/>
        <v>SUN</v>
      </c>
    </row>
    <row r="7" spans="3:9" ht="28.5" customHeight="1" x14ac:dyDescent="0.35">
      <c r="C7" s="29" t="str" cm="1">
        <f t="array" ref="C7:I18">_xlfn.ANCHORARRAY(Calc!AS13)</f>
        <v/>
      </c>
      <c r="D7" s="29" t="str">
        <v/>
      </c>
      <c r="E7" s="29" t="str">
        <v/>
      </c>
      <c r="F7" s="29">
        <v>46023</v>
      </c>
      <c r="G7" s="29">
        <v>46024</v>
      </c>
      <c r="H7" s="29">
        <v>46025</v>
      </c>
      <c r="I7" s="30">
        <v>46026</v>
      </c>
    </row>
    <row r="8" spans="3:9" ht="54" customHeight="1" thickBot="1" x14ac:dyDescent="0.4">
      <c r="C8" s="31" t="str">
        <v/>
      </c>
      <c r="D8" s="31" t="str">
        <v/>
      </c>
      <c r="E8" s="31" t="str">
        <v/>
      </c>
      <c r="F8" s="31" t="str">
        <v/>
      </c>
      <c r="G8" s="31" t="str">
        <v/>
      </c>
      <c r="H8" s="31" t="str">
        <v/>
      </c>
      <c r="I8" s="32" t="str">
        <v/>
      </c>
    </row>
    <row r="9" spans="3:9" ht="28.5" customHeight="1" x14ac:dyDescent="0.35">
      <c r="C9" s="29">
        <v>46027</v>
      </c>
      <c r="D9" s="29">
        <v>46028</v>
      </c>
      <c r="E9" s="29">
        <v>46029</v>
      </c>
      <c r="F9" s="29">
        <v>46030</v>
      </c>
      <c r="G9" s="29">
        <v>46031</v>
      </c>
      <c r="H9" s="29">
        <v>46032</v>
      </c>
      <c r="I9" s="30">
        <v>46033</v>
      </c>
    </row>
    <row r="10" spans="3:9" ht="54" customHeight="1" thickBot="1" x14ac:dyDescent="0.4">
      <c r="C10" s="31" t="str">
        <v/>
      </c>
      <c r="D10" s="31" t="str">
        <v/>
      </c>
      <c r="E10" s="31" t="str">
        <v/>
      </c>
      <c r="F10" s="31" t="str">
        <v/>
      </c>
      <c r="G10" s="31" t="str">
        <v/>
      </c>
      <c r="H10" s="31" t="str">
        <v/>
      </c>
      <c r="I10" s="32" t="str">
        <v/>
      </c>
    </row>
    <row r="11" spans="3:9" ht="28.5" customHeight="1" x14ac:dyDescent="0.35">
      <c r="C11" s="29">
        <v>46034</v>
      </c>
      <c r="D11" s="29">
        <v>46035</v>
      </c>
      <c r="E11" s="29">
        <v>46036</v>
      </c>
      <c r="F11" s="29">
        <v>46037</v>
      </c>
      <c r="G11" s="29">
        <v>46038</v>
      </c>
      <c r="H11" s="29">
        <v>46039</v>
      </c>
      <c r="I11" s="30">
        <v>46040</v>
      </c>
    </row>
    <row r="12" spans="3:9" ht="54" customHeight="1" thickBot="1" x14ac:dyDescent="0.4">
      <c r="C12" s="31" t="str">
        <v/>
      </c>
      <c r="D12" s="31" t="str">
        <v/>
      </c>
      <c r="E12" s="31" t="str">
        <v>🛕Makara Sankranthi
🛕Makara Sankranthi
🛕Makara Sankranthi</v>
      </c>
      <c r="F12" s="31" t="str">
        <v/>
      </c>
      <c r="G12" s="31" t="str">
        <v/>
      </c>
      <c r="H12" s="31" t="str">
        <v/>
      </c>
      <c r="I12" s="32" t="str">
        <v/>
      </c>
    </row>
    <row r="13" spans="3:9" ht="28.5" customHeight="1" x14ac:dyDescent="0.35">
      <c r="C13" s="29">
        <v>46041</v>
      </c>
      <c r="D13" s="29">
        <v>46042</v>
      </c>
      <c r="E13" s="29">
        <v>46043</v>
      </c>
      <c r="F13" s="29">
        <v>46044</v>
      </c>
      <c r="G13" s="29">
        <v>46045</v>
      </c>
      <c r="H13" s="29">
        <v>46046</v>
      </c>
      <c r="I13" s="30">
        <v>46047</v>
      </c>
    </row>
    <row r="14" spans="3:9" ht="54" customHeight="1" thickBot="1" x14ac:dyDescent="0.4">
      <c r="C14" s="31" t="str">
        <v/>
      </c>
      <c r="D14" s="31" t="str">
        <v/>
      </c>
      <c r="E14" s="31" t="str">
        <v/>
      </c>
      <c r="F14" s="31" t="str">
        <v/>
      </c>
      <c r="G14" s="31" t="str">
        <v/>
      </c>
      <c r="H14" s="31" t="str">
        <v/>
      </c>
      <c r="I14" s="32" t="str">
        <v/>
      </c>
    </row>
    <row r="15" spans="3:9" ht="28.5" customHeight="1" x14ac:dyDescent="0.35">
      <c r="C15" s="29">
        <v>46048</v>
      </c>
      <c r="D15" s="29">
        <v>46049</v>
      </c>
      <c r="E15" s="29">
        <v>46050</v>
      </c>
      <c r="F15" s="29">
        <v>46051</v>
      </c>
      <c r="G15" s="29">
        <v>46052</v>
      </c>
      <c r="H15" s="29">
        <v>46053</v>
      </c>
      <c r="I15" s="30" t="str">
        <v/>
      </c>
    </row>
    <row r="16" spans="3:9" ht="54" customHeight="1" thickBot="1" x14ac:dyDescent="0.4">
      <c r="C16" s="31" t="str">
        <v>🛕Republic Day
🛕Republic Day
🛕Republic Day</v>
      </c>
      <c r="D16" s="31" t="str">
        <v/>
      </c>
      <c r="E16" s="31" t="str">
        <v/>
      </c>
      <c r="F16" s="31" t="str">
        <v/>
      </c>
      <c r="G16" s="31" t="str">
        <v/>
      </c>
      <c r="H16" s="31" t="str">
        <v/>
      </c>
      <c r="I16" s="32" t="str">
        <v/>
      </c>
    </row>
    <row r="17" spans="3:9" ht="28.5" customHeight="1" x14ac:dyDescent="0.35">
      <c r="C17" s="29" t="str">
        <v/>
      </c>
      <c r="D17" s="29" t="str">
        <v/>
      </c>
      <c r="E17" s="29" t="str">
        <v/>
      </c>
      <c r="F17" s="29" t="str">
        <v/>
      </c>
      <c r="G17" s="29" t="str">
        <v/>
      </c>
      <c r="H17" s="29" t="str">
        <v/>
      </c>
      <c r="I17" s="30" t="str">
        <v/>
      </c>
    </row>
    <row r="18" spans="3:9" ht="54" customHeight="1" thickBot="1" x14ac:dyDescent="0.4">
      <c r="C18" s="31" t="str">
        <v/>
      </c>
      <c r="D18" s="31" t="str">
        <v/>
      </c>
      <c r="E18" s="31" t="str">
        <v/>
      </c>
      <c r="F18" s="31" t="str">
        <v/>
      </c>
      <c r="G18" s="31" t="str">
        <v/>
      </c>
      <c r="H18" s="31" t="str">
        <v/>
      </c>
      <c r="I18" s="32" t="str">
        <v/>
      </c>
    </row>
    <row r="19" spans="3:9" ht="15.75" customHeight="1" x14ac:dyDescent="0.35"/>
    <row r="20" spans="3:9" ht="15" thickBot="1" x14ac:dyDescent="0.4"/>
    <row r="21" spans="3:9" ht="39" customHeight="1" x14ac:dyDescent="0.35">
      <c r="C21" s="63" t="str">
        <f>TEXT(C25,"MMMM YYYY")</f>
        <v>February 2026</v>
      </c>
      <c r="D21" s="64"/>
      <c r="E21" s="64"/>
      <c r="F21" s="64"/>
      <c r="G21" s="64"/>
      <c r="H21" s="64"/>
      <c r="I21" s="65"/>
    </row>
    <row r="22" spans="3:9" ht="28.5" customHeight="1" thickBot="1" x14ac:dyDescent="0.4">
      <c r="C22" s="26" t="str">
        <f>UPPER(TEXT(C25,"DDD"))</f>
        <v>MON</v>
      </c>
      <c r="D22" s="26" t="str">
        <f t="shared" ref="D22:I22" si="1">UPPER(TEXT(D25,"DDD"))</f>
        <v>TUE</v>
      </c>
      <c r="E22" s="26" t="str">
        <f t="shared" si="1"/>
        <v>WED</v>
      </c>
      <c r="F22" s="26" t="str">
        <f t="shared" si="1"/>
        <v>THU</v>
      </c>
      <c r="G22" s="26" t="str">
        <f t="shared" si="1"/>
        <v>FRI</v>
      </c>
      <c r="H22" s="26" t="str">
        <f t="shared" si="1"/>
        <v>SAT</v>
      </c>
      <c r="I22" s="26" t="str">
        <f t="shared" si="1"/>
        <v>SUN</v>
      </c>
    </row>
    <row r="23" spans="3:9" ht="28.5" customHeight="1" x14ac:dyDescent="0.35">
      <c r="C23" s="29" t="str" cm="1">
        <f t="array" ref="C23:I34">_xlfn.ANCHORARRAY(Calc!AS29)</f>
        <v/>
      </c>
      <c r="D23" s="29" t="str">
        <v/>
      </c>
      <c r="E23" s="29" t="str">
        <v/>
      </c>
      <c r="F23" s="29" t="str">
        <v/>
      </c>
      <c r="G23" s="29" t="str">
        <v/>
      </c>
      <c r="H23" s="29" t="str">
        <v/>
      </c>
      <c r="I23" s="30">
        <v>46054</v>
      </c>
    </row>
    <row r="24" spans="3:9" ht="54" customHeight="1" thickBot="1" x14ac:dyDescent="0.4">
      <c r="C24" s="31" t="str">
        <v/>
      </c>
      <c r="D24" s="31" t="str">
        <v/>
      </c>
      <c r="E24" s="31" t="str">
        <v/>
      </c>
      <c r="F24" s="31" t="str">
        <v/>
      </c>
      <c r="G24" s="31" t="str">
        <v/>
      </c>
      <c r="H24" s="31" t="str">
        <v/>
      </c>
      <c r="I24" s="32" t="str">
        <v/>
      </c>
    </row>
    <row r="25" spans="3:9" ht="28.5" customHeight="1" x14ac:dyDescent="0.35">
      <c r="C25" s="29">
        <v>46055</v>
      </c>
      <c r="D25" s="29">
        <v>46056</v>
      </c>
      <c r="E25" s="29">
        <v>46057</v>
      </c>
      <c r="F25" s="29">
        <v>46058</v>
      </c>
      <c r="G25" s="29">
        <v>46059</v>
      </c>
      <c r="H25" s="29">
        <v>46060</v>
      </c>
      <c r="I25" s="30">
        <v>46061</v>
      </c>
    </row>
    <row r="26" spans="3:9" ht="54" customHeight="1" thickBot="1" x14ac:dyDescent="0.4">
      <c r="C26" s="31" t="str">
        <v/>
      </c>
      <c r="D26" s="31" t="str">
        <v/>
      </c>
      <c r="E26" s="31" t="str">
        <v/>
      </c>
      <c r="F26" s="31" t="str">
        <v/>
      </c>
      <c r="G26" s="31" t="str">
        <v/>
      </c>
      <c r="H26" s="31" t="str">
        <v/>
      </c>
      <c r="I26" s="32" t="str">
        <v/>
      </c>
    </row>
    <row r="27" spans="3:9" ht="28.5" customHeight="1" x14ac:dyDescent="0.35">
      <c r="C27" s="29">
        <v>46062</v>
      </c>
      <c r="D27" s="29">
        <v>46063</v>
      </c>
      <c r="E27" s="29">
        <v>46064</v>
      </c>
      <c r="F27" s="29">
        <v>46065</v>
      </c>
      <c r="G27" s="29">
        <v>46066</v>
      </c>
      <c r="H27" s="29">
        <v>46067</v>
      </c>
      <c r="I27" s="30">
        <v>46068</v>
      </c>
    </row>
    <row r="28" spans="3:9" ht="54" customHeight="1" thickBot="1" x14ac:dyDescent="0.4">
      <c r="C28" s="31" t="str">
        <v/>
      </c>
      <c r="D28" s="31" t="str">
        <v/>
      </c>
      <c r="E28" s="31" t="str">
        <v/>
      </c>
      <c r="F28" s="31" t="str">
        <v/>
      </c>
      <c r="G28" s="31" t="str">
        <v/>
      </c>
      <c r="H28" s="31" t="str">
        <v/>
      </c>
      <c r="I28" s="32" t="str">
        <v/>
      </c>
    </row>
    <row r="29" spans="3:9" ht="28.5" customHeight="1" x14ac:dyDescent="0.35">
      <c r="C29" s="29">
        <v>46069</v>
      </c>
      <c r="D29" s="29">
        <v>46070</v>
      </c>
      <c r="E29" s="29">
        <v>46071</v>
      </c>
      <c r="F29" s="29">
        <v>46072</v>
      </c>
      <c r="G29" s="29">
        <v>46073</v>
      </c>
      <c r="H29" s="29">
        <v>46074</v>
      </c>
      <c r="I29" s="30">
        <v>46075</v>
      </c>
    </row>
    <row r="30" spans="3:9" ht="54" customHeight="1" thickBot="1" x14ac:dyDescent="0.4">
      <c r="C30" s="31" t="str">
        <v/>
      </c>
      <c r="D30" s="31" t="str">
        <v/>
      </c>
      <c r="E30" s="31" t="str">
        <v/>
      </c>
      <c r="F30" s="31" t="str">
        <v/>
      </c>
      <c r="G30" s="31" t="str">
        <v/>
      </c>
      <c r="H30" s="31" t="str">
        <v/>
      </c>
      <c r="I30" s="32" t="str">
        <v/>
      </c>
    </row>
    <row r="31" spans="3:9" ht="28.5" customHeight="1" x14ac:dyDescent="0.35">
      <c r="C31" s="29">
        <v>46076</v>
      </c>
      <c r="D31" s="29">
        <v>46077</v>
      </c>
      <c r="E31" s="29">
        <v>46078</v>
      </c>
      <c r="F31" s="29">
        <v>46079</v>
      </c>
      <c r="G31" s="29">
        <v>46080</v>
      </c>
      <c r="H31" s="29">
        <v>46081</v>
      </c>
      <c r="I31" s="30" t="str">
        <v/>
      </c>
    </row>
    <row r="32" spans="3:9" ht="54" customHeight="1" thickBot="1" x14ac:dyDescent="0.4">
      <c r="C32" s="31" t="str">
        <v/>
      </c>
      <c r="D32" s="31" t="str">
        <v/>
      </c>
      <c r="E32" s="31" t="str">
        <v/>
      </c>
      <c r="F32" s="31" t="str">
        <v/>
      </c>
      <c r="G32" s="31" t="str">
        <v/>
      </c>
      <c r="H32" s="31" t="str">
        <v/>
      </c>
      <c r="I32" s="32" t="str">
        <v/>
      </c>
    </row>
    <row r="33" spans="3:9" ht="28.5" customHeight="1" x14ac:dyDescent="0.35">
      <c r="C33" s="29" t="str">
        <v/>
      </c>
      <c r="D33" s="29" t="str">
        <v/>
      </c>
      <c r="E33" s="29" t="str">
        <v/>
      </c>
      <c r="F33" s="29" t="str">
        <v/>
      </c>
      <c r="G33" s="29" t="str">
        <v/>
      </c>
      <c r="H33" s="29" t="str">
        <v/>
      </c>
      <c r="I33" s="30" t="str">
        <v/>
      </c>
    </row>
    <row r="34" spans="3:9" ht="54" customHeight="1" thickBot="1" x14ac:dyDescent="0.4">
      <c r="C34" s="31" t="str">
        <v/>
      </c>
      <c r="D34" s="31" t="str">
        <v/>
      </c>
      <c r="E34" s="31" t="str">
        <v/>
      </c>
      <c r="F34" s="31" t="str">
        <v/>
      </c>
      <c r="G34" s="31" t="str">
        <v/>
      </c>
      <c r="H34" s="31" t="str">
        <v/>
      </c>
      <c r="I34" s="32" t="str">
        <v/>
      </c>
    </row>
    <row r="35" spans="3:9" ht="15.75" customHeight="1" x14ac:dyDescent="0.35"/>
    <row r="36" spans="3:9" ht="15" thickBot="1" x14ac:dyDescent="0.4"/>
    <row r="37" spans="3:9" ht="39" customHeight="1" x14ac:dyDescent="0.35">
      <c r="C37" s="63" t="str">
        <f>TEXT(C41,"MMMM YYYY")</f>
        <v>March 2026</v>
      </c>
      <c r="D37" s="64"/>
      <c r="E37" s="64"/>
      <c r="F37" s="64"/>
      <c r="G37" s="64"/>
      <c r="H37" s="64"/>
      <c r="I37" s="65"/>
    </row>
    <row r="38" spans="3:9" ht="28.5" customHeight="1" thickBot="1" x14ac:dyDescent="0.4">
      <c r="C38" s="26" t="str">
        <f>UPPER(TEXT(C41,"DDD"))</f>
        <v>MON</v>
      </c>
      <c r="D38" s="26" t="str">
        <f t="shared" ref="D38:I38" si="2">UPPER(TEXT(D41,"DDD"))</f>
        <v>TUE</v>
      </c>
      <c r="E38" s="26" t="str">
        <f t="shared" si="2"/>
        <v>WED</v>
      </c>
      <c r="F38" s="26" t="str">
        <f t="shared" si="2"/>
        <v>THU</v>
      </c>
      <c r="G38" s="26" t="str">
        <f t="shared" si="2"/>
        <v>FRI</v>
      </c>
      <c r="H38" s="26" t="str">
        <f t="shared" si="2"/>
        <v>SAT</v>
      </c>
      <c r="I38" s="26" t="str">
        <f t="shared" si="2"/>
        <v>SUN</v>
      </c>
    </row>
    <row r="39" spans="3:9" ht="28.5" customHeight="1" x14ac:dyDescent="0.35">
      <c r="C39" s="29" t="str" cm="1">
        <f t="array" ref="C39:I50">_xlfn.ANCHORARRAY(Calc!AS45)</f>
        <v/>
      </c>
      <c r="D39" s="29" t="str">
        <v/>
      </c>
      <c r="E39" s="29" t="str">
        <v/>
      </c>
      <c r="F39" s="29" t="str">
        <v/>
      </c>
      <c r="G39" s="29" t="str">
        <v/>
      </c>
      <c r="H39" s="29" t="str">
        <v/>
      </c>
      <c r="I39" s="30">
        <v>46082</v>
      </c>
    </row>
    <row r="40" spans="3:9" ht="54" customHeight="1" thickBot="1" x14ac:dyDescent="0.4">
      <c r="C40" s="31" t="str">
        <v/>
      </c>
      <c r="D40" s="31" t="str">
        <v/>
      </c>
      <c r="E40" s="31" t="str">
        <v/>
      </c>
      <c r="F40" s="31" t="str">
        <v/>
      </c>
      <c r="G40" s="31" t="str">
        <v/>
      </c>
      <c r="H40" s="31" t="str">
        <v/>
      </c>
      <c r="I40" s="32" t="str">
        <v/>
      </c>
    </row>
    <row r="41" spans="3:9" ht="28.5" customHeight="1" x14ac:dyDescent="0.35">
      <c r="C41" s="29">
        <v>46083</v>
      </c>
      <c r="D41" s="29">
        <v>46084</v>
      </c>
      <c r="E41" s="29">
        <v>46085</v>
      </c>
      <c r="F41" s="29">
        <v>46086</v>
      </c>
      <c r="G41" s="29">
        <v>46087</v>
      </c>
      <c r="H41" s="29">
        <v>46088</v>
      </c>
      <c r="I41" s="30">
        <v>46089</v>
      </c>
    </row>
    <row r="42" spans="3:9" ht="54" customHeight="1" thickBot="1" x14ac:dyDescent="0.4">
      <c r="C42" s="31" t="str">
        <v/>
      </c>
      <c r="D42" s="31" t="str">
        <v/>
      </c>
      <c r="E42" s="31" t="str">
        <v/>
      </c>
      <c r="F42" s="31" t="str">
        <v/>
      </c>
      <c r="G42" s="31" t="str">
        <v/>
      </c>
      <c r="H42" s="31" t="str">
        <v/>
      </c>
      <c r="I42" s="32" t="str">
        <v>🛕Maha Shivaratri
🛕Maha Shivaratri
🛕Maha Shivaratri</v>
      </c>
    </row>
    <row r="43" spans="3:9" ht="28.5" customHeight="1" x14ac:dyDescent="0.35">
      <c r="C43" s="29">
        <v>46090</v>
      </c>
      <c r="D43" s="29">
        <v>46091</v>
      </c>
      <c r="E43" s="29">
        <v>46092</v>
      </c>
      <c r="F43" s="29">
        <v>46093</v>
      </c>
      <c r="G43" s="29">
        <v>46094</v>
      </c>
      <c r="H43" s="29">
        <v>46095</v>
      </c>
      <c r="I43" s="30">
        <v>46096</v>
      </c>
    </row>
    <row r="44" spans="3:9" ht="54" customHeight="1" thickBot="1" x14ac:dyDescent="0.4">
      <c r="C44" s="31" t="str">
        <v/>
      </c>
      <c r="D44" s="31" t="str">
        <v/>
      </c>
      <c r="E44" s="31" t="str">
        <v/>
      </c>
      <c r="F44" s="31" t="str">
        <v/>
      </c>
      <c r="G44" s="31" t="str">
        <v/>
      </c>
      <c r="H44" s="31" t="str">
        <v/>
      </c>
      <c r="I44" s="32" t="str">
        <v/>
      </c>
    </row>
    <row r="45" spans="3:9" ht="28.5" customHeight="1" x14ac:dyDescent="0.35">
      <c r="C45" s="29">
        <v>46097</v>
      </c>
      <c r="D45" s="29">
        <v>46098</v>
      </c>
      <c r="E45" s="29">
        <v>46099</v>
      </c>
      <c r="F45" s="29">
        <v>46100</v>
      </c>
      <c r="G45" s="29">
        <v>46101</v>
      </c>
      <c r="H45" s="29">
        <v>46102</v>
      </c>
      <c r="I45" s="30">
        <v>46103</v>
      </c>
    </row>
    <row r="46" spans="3:9" ht="54" customHeight="1" thickBot="1" x14ac:dyDescent="0.4">
      <c r="C46" s="31" t="str">
        <v/>
      </c>
      <c r="D46" s="31" t="str">
        <v/>
      </c>
      <c r="E46" s="31" t="str">
        <v/>
      </c>
      <c r="F46" s="31" t="str">
        <v/>
      </c>
      <c r="G46" s="31" t="str">
        <v/>
      </c>
      <c r="H46" s="31" t="str">
        <v/>
      </c>
      <c r="I46" s="32" t="str">
        <v/>
      </c>
    </row>
    <row r="47" spans="3:9" ht="28.5" customHeight="1" x14ac:dyDescent="0.35">
      <c r="C47" s="29">
        <v>46104</v>
      </c>
      <c r="D47" s="29">
        <v>46105</v>
      </c>
      <c r="E47" s="29">
        <v>46106</v>
      </c>
      <c r="F47" s="29">
        <v>46107</v>
      </c>
      <c r="G47" s="29">
        <v>46108</v>
      </c>
      <c r="H47" s="29">
        <v>46109</v>
      </c>
      <c r="I47" s="30">
        <v>46110</v>
      </c>
    </row>
    <row r="48" spans="3:9" ht="54" customHeight="1" thickBot="1" x14ac:dyDescent="0.4">
      <c r="C48" s="31" t="str">
        <v/>
      </c>
      <c r="D48" s="31" t="str">
        <v/>
      </c>
      <c r="E48" s="31" t="str">
        <v/>
      </c>
      <c r="F48" s="31" t="str">
        <v/>
      </c>
      <c r="G48" s="31" t="str">
        <v/>
      </c>
      <c r="H48" s="31" t="str">
        <v/>
      </c>
      <c r="I48" s="32" t="str">
        <v/>
      </c>
    </row>
    <row r="49" spans="3:9" ht="28.5" customHeight="1" x14ac:dyDescent="0.35">
      <c r="C49" s="29">
        <v>46111</v>
      </c>
      <c r="D49" s="29">
        <v>46112</v>
      </c>
      <c r="E49" s="29" t="str">
        <v/>
      </c>
      <c r="F49" s="29" t="str">
        <v/>
      </c>
      <c r="G49" s="29" t="str">
        <v/>
      </c>
      <c r="H49" s="29" t="str">
        <v/>
      </c>
      <c r="I49" s="30" t="str">
        <v/>
      </c>
    </row>
    <row r="50" spans="3:9" ht="54" customHeight="1" thickBot="1" x14ac:dyDescent="0.4">
      <c r="C50" s="31" t="str">
        <v/>
      </c>
      <c r="D50" s="31" t="str">
        <v/>
      </c>
      <c r="E50" s="31" t="str">
        <v/>
      </c>
      <c r="F50" s="31" t="str">
        <v/>
      </c>
      <c r="G50" s="31" t="str">
        <v/>
      </c>
      <c r="H50" s="31" t="str">
        <v/>
      </c>
      <c r="I50" s="32" t="str">
        <v/>
      </c>
    </row>
    <row r="51" spans="3:9" ht="15.75" customHeight="1" x14ac:dyDescent="0.35"/>
    <row r="52" spans="3:9" ht="15" thickBot="1" x14ac:dyDescent="0.4"/>
    <row r="53" spans="3:9" ht="39" customHeight="1" x14ac:dyDescent="0.35">
      <c r="C53" s="63" t="str">
        <f>TEXT(C57,"MMMM YYYY")</f>
        <v>April 2026</v>
      </c>
      <c r="D53" s="64"/>
      <c r="E53" s="64"/>
      <c r="F53" s="64"/>
      <c r="G53" s="64"/>
      <c r="H53" s="64"/>
      <c r="I53" s="65"/>
    </row>
    <row r="54" spans="3:9" ht="28.5" customHeight="1" thickBot="1" x14ac:dyDescent="0.4">
      <c r="C54" s="26" t="str">
        <f>UPPER(TEXT(C57,"DDD"))</f>
        <v>MON</v>
      </c>
      <c r="D54" s="26" t="str">
        <f t="shared" ref="D54:I54" si="3">UPPER(TEXT(D57,"DDD"))</f>
        <v>TUE</v>
      </c>
      <c r="E54" s="26" t="str">
        <f t="shared" si="3"/>
        <v>WED</v>
      </c>
      <c r="F54" s="26" t="str">
        <f t="shared" si="3"/>
        <v>THU</v>
      </c>
      <c r="G54" s="26" t="str">
        <f t="shared" si="3"/>
        <v>FRI</v>
      </c>
      <c r="H54" s="26" t="str">
        <f t="shared" si="3"/>
        <v>SAT</v>
      </c>
      <c r="I54" s="26" t="str">
        <f t="shared" si="3"/>
        <v>SUN</v>
      </c>
    </row>
    <row r="55" spans="3:9" ht="28.5" customHeight="1" x14ac:dyDescent="0.35">
      <c r="C55" s="29" t="str" cm="1">
        <f t="array" ref="C55:I66">_xlfn.ANCHORARRAY(Calc!AS61)</f>
        <v/>
      </c>
      <c r="D55" s="29" t="str">
        <v/>
      </c>
      <c r="E55" s="29">
        <v>46113</v>
      </c>
      <c r="F55" s="29">
        <v>46114</v>
      </c>
      <c r="G55" s="29">
        <v>46115</v>
      </c>
      <c r="H55" s="29">
        <v>46116</v>
      </c>
      <c r="I55" s="30">
        <v>46117</v>
      </c>
    </row>
    <row r="56" spans="3:9" ht="54" customHeight="1" thickBot="1" x14ac:dyDescent="0.4">
      <c r="C56" s="31" t="str">
        <v/>
      </c>
      <c r="D56" s="31" t="str">
        <v/>
      </c>
      <c r="E56" s="31" t="str">
        <v/>
      </c>
      <c r="F56" s="31" t="str">
        <v/>
      </c>
      <c r="G56" s="31" t="str">
        <v/>
      </c>
      <c r="H56" s="31" t="str">
        <v/>
      </c>
      <c r="I56" s="32" t="str">
        <v/>
      </c>
    </row>
    <row r="57" spans="3:9" ht="28.5" customHeight="1" x14ac:dyDescent="0.35">
      <c r="C57" s="29">
        <v>46118</v>
      </c>
      <c r="D57" s="29">
        <v>46119</v>
      </c>
      <c r="E57" s="29">
        <v>46120</v>
      </c>
      <c r="F57" s="29">
        <v>46121</v>
      </c>
      <c r="G57" s="29">
        <v>46122</v>
      </c>
      <c r="H57" s="29">
        <v>46123</v>
      </c>
      <c r="I57" s="30">
        <v>46124</v>
      </c>
    </row>
    <row r="58" spans="3:9" ht="54" customHeight="1" thickBot="1" x14ac:dyDescent="0.4">
      <c r="C58" s="31" t="str">
        <v/>
      </c>
      <c r="D58" s="31" t="str">
        <v/>
      </c>
      <c r="E58" s="31" t="str">
        <v/>
      </c>
      <c r="F58" s="31" t="str">
        <v/>
      </c>
      <c r="G58" s="31" t="str">
        <v/>
      </c>
      <c r="H58" s="31" t="str">
        <v/>
      </c>
      <c r="I58" s="32" t="str">
        <v/>
      </c>
    </row>
    <row r="59" spans="3:9" ht="28.5" customHeight="1" x14ac:dyDescent="0.35">
      <c r="C59" s="29">
        <v>46125</v>
      </c>
      <c r="D59" s="29">
        <v>46126</v>
      </c>
      <c r="E59" s="29">
        <v>46127</v>
      </c>
      <c r="F59" s="29">
        <v>46128</v>
      </c>
      <c r="G59" s="29">
        <v>46129</v>
      </c>
      <c r="H59" s="29">
        <v>46130</v>
      </c>
      <c r="I59" s="30">
        <v>46131</v>
      </c>
    </row>
    <row r="60" spans="3:9" ht="54" customHeight="1" thickBot="1" x14ac:dyDescent="0.4">
      <c r="C60" s="31" t="str">
        <v/>
      </c>
      <c r="D60" s="31" t="str">
        <v/>
      </c>
      <c r="E60" s="31" t="str">
        <v>🛕Rama Navami
🛕Rama Navami
🛕Rama Navami</v>
      </c>
      <c r="F60" s="31" t="str">
        <v/>
      </c>
      <c r="G60" s="31" t="str">
        <v/>
      </c>
      <c r="H60" s="31" t="str">
        <v/>
      </c>
      <c r="I60" s="32" t="str">
        <v/>
      </c>
    </row>
    <row r="61" spans="3:9" ht="28.5" customHeight="1" x14ac:dyDescent="0.35">
      <c r="C61" s="29">
        <v>46132</v>
      </c>
      <c r="D61" s="29">
        <v>46133</v>
      </c>
      <c r="E61" s="29">
        <v>46134</v>
      </c>
      <c r="F61" s="29">
        <v>46135</v>
      </c>
      <c r="G61" s="29">
        <v>46136</v>
      </c>
      <c r="H61" s="29">
        <v>46137</v>
      </c>
      <c r="I61" s="30">
        <v>46138</v>
      </c>
    </row>
    <row r="62" spans="3:9" ht="54" customHeight="1" thickBot="1" x14ac:dyDescent="0.4">
      <c r="C62" s="31" t="str">
        <v/>
      </c>
      <c r="D62" s="31" t="str">
        <v/>
      </c>
      <c r="E62" s="31" t="str">
        <v/>
      </c>
      <c r="F62" s="31" t="str">
        <v/>
      </c>
      <c r="G62" s="31" t="str">
        <v/>
      </c>
      <c r="H62" s="31" t="str">
        <v/>
      </c>
      <c r="I62" s="32" t="str">
        <v/>
      </c>
    </row>
    <row r="63" spans="3:9" ht="28.5" customHeight="1" x14ac:dyDescent="0.35">
      <c r="C63" s="29">
        <v>46139</v>
      </c>
      <c r="D63" s="29">
        <v>46140</v>
      </c>
      <c r="E63" s="29">
        <v>46141</v>
      </c>
      <c r="F63" s="29">
        <v>46142</v>
      </c>
      <c r="G63" s="29" t="str">
        <v/>
      </c>
      <c r="H63" s="29" t="str">
        <v/>
      </c>
      <c r="I63" s="30" t="str">
        <v/>
      </c>
    </row>
    <row r="64" spans="3:9" ht="54" customHeight="1" thickBot="1" x14ac:dyDescent="0.4">
      <c r="C64" s="31" t="str">
        <v/>
      </c>
      <c r="D64" s="31" t="str">
        <v/>
      </c>
      <c r="E64" s="31" t="str">
        <v/>
      </c>
      <c r="F64" s="31" t="str">
        <v/>
      </c>
      <c r="G64" s="31" t="str">
        <v/>
      </c>
      <c r="H64" s="31" t="str">
        <v/>
      </c>
      <c r="I64" s="32" t="str">
        <v/>
      </c>
    </row>
    <row r="65" spans="3:9" ht="28.5" customHeight="1" x14ac:dyDescent="0.35">
      <c r="C65" s="29" t="str">
        <v/>
      </c>
      <c r="D65" s="29" t="str">
        <v/>
      </c>
      <c r="E65" s="29" t="str">
        <v/>
      </c>
      <c r="F65" s="29" t="str">
        <v/>
      </c>
      <c r="G65" s="29" t="str">
        <v/>
      </c>
      <c r="H65" s="29" t="str">
        <v/>
      </c>
      <c r="I65" s="30" t="str">
        <v/>
      </c>
    </row>
    <row r="66" spans="3:9" ht="54" customHeight="1" thickBot="1" x14ac:dyDescent="0.4">
      <c r="C66" s="31" t="str">
        <v/>
      </c>
      <c r="D66" s="31" t="str">
        <v/>
      </c>
      <c r="E66" s="31" t="str">
        <v/>
      </c>
      <c r="F66" s="31" t="str">
        <v/>
      </c>
      <c r="G66" s="31" t="str">
        <v/>
      </c>
      <c r="H66" s="31" t="str">
        <v/>
      </c>
      <c r="I66" s="32" t="str">
        <v/>
      </c>
    </row>
    <row r="67" spans="3:9" ht="15.75" customHeight="1" x14ac:dyDescent="0.35"/>
    <row r="68" spans="3:9" ht="15" thickBot="1" x14ac:dyDescent="0.4"/>
    <row r="69" spans="3:9" ht="39" customHeight="1" x14ac:dyDescent="0.35">
      <c r="C69" s="63" t="str">
        <f>TEXT(C73,"MMMM YYYY")</f>
        <v>May 2026</v>
      </c>
      <c r="D69" s="64"/>
      <c r="E69" s="64"/>
      <c r="F69" s="64"/>
      <c r="G69" s="64"/>
      <c r="H69" s="64"/>
      <c r="I69" s="65"/>
    </row>
    <row r="70" spans="3:9" ht="28.5" customHeight="1" thickBot="1" x14ac:dyDescent="0.4">
      <c r="C70" s="26" t="str">
        <f>UPPER(TEXT(C73,"DDD"))</f>
        <v>MON</v>
      </c>
      <c r="D70" s="26" t="str">
        <f t="shared" ref="D70:I70" si="4">UPPER(TEXT(D73,"DDD"))</f>
        <v>TUE</v>
      </c>
      <c r="E70" s="26" t="str">
        <f t="shared" si="4"/>
        <v>WED</v>
      </c>
      <c r="F70" s="26" t="str">
        <f t="shared" si="4"/>
        <v>THU</v>
      </c>
      <c r="G70" s="26" t="str">
        <f t="shared" si="4"/>
        <v>FRI</v>
      </c>
      <c r="H70" s="26" t="str">
        <f t="shared" si="4"/>
        <v>SAT</v>
      </c>
      <c r="I70" s="26" t="str">
        <f t="shared" si="4"/>
        <v>SUN</v>
      </c>
    </row>
    <row r="71" spans="3:9" ht="28.5" customHeight="1" x14ac:dyDescent="0.35">
      <c r="C71" s="29" t="str" cm="1">
        <f t="array" ref="C71:I82">_xlfn.ANCHORARRAY(Calc!AS77)</f>
        <v/>
      </c>
      <c r="D71" s="29" t="str">
        <v/>
      </c>
      <c r="E71" s="29" t="str">
        <v/>
      </c>
      <c r="F71" s="29" t="str">
        <v/>
      </c>
      <c r="G71" s="29">
        <v>46143</v>
      </c>
      <c r="H71" s="29">
        <v>46144</v>
      </c>
      <c r="I71" s="30">
        <v>46145</v>
      </c>
    </row>
    <row r="72" spans="3:9" ht="54" customHeight="1" thickBot="1" x14ac:dyDescent="0.4">
      <c r="C72" s="31" t="str">
        <v/>
      </c>
      <c r="D72" s="31" t="str">
        <v/>
      </c>
      <c r="E72" s="31" t="str">
        <v/>
      </c>
      <c r="F72" s="31" t="str">
        <v/>
      </c>
      <c r="G72" s="31" t="str">
        <v/>
      </c>
      <c r="H72" s="31" t="str">
        <v/>
      </c>
      <c r="I72" s="32" t="str">
        <v/>
      </c>
    </row>
    <row r="73" spans="3:9" ht="28.5" customHeight="1" x14ac:dyDescent="0.35">
      <c r="C73" s="29">
        <v>46146</v>
      </c>
      <c r="D73" s="29">
        <v>46147</v>
      </c>
      <c r="E73" s="29">
        <v>46148</v>
      </c>
      <c r="F73" s="29">
        <v>46149</v>
      </c>
      <c r="G73" s="29">
        <v>46150</v>
      </c>
      <c r="H73" s="29">
        <v>46151</v>
      </c>
      <c r="I73" s="30">
        <v>46152</v>
      </c>
    </row>
    <row r="74" spans="3:9" ht="54" customHeight="1" thickBot="1" x14ac:dyDescent="0.4">
      <c r="C74" s="31" t="str">
        <v/>
      </c>
      <c r="D74" s="31" t="str">
        <v/>
      </c>
      <c r="E74" s="31" t="str">
        <v/>
      </c>
      <c r="F74" s="31" t="str">
        <v/>
      </c>
      <c r="G74" s="31" t="str">
        <v/>
      </c>
      <c r="H74" s="31" t="str">
        <v/>
      </c>
      <c r="I74" s="32" t="str">
        <v/>
      </c>
    </row>
    <row r="75" spans="3:9" ht="28.5" customHeight="1" x14ac:dyDescent="0.35">
      <c r="C75" s="29">
        <v>46153</v>
      </c>
      <c r="D75" s="29">
        <v>46154</v>
      </c>
      <c r="E75" s="29">
        <v>46155</v>
      </c>
      <c r="F75" s="29">
        <v>46156</v>
      </c>
      <c r="G75" s="29">
        <v>46157</v>
      </c>
      <c r="H75" s="29">
        <v>46158</v>
      </c>
      <c r="I75" s="30">
        <v>46159</v>
      </c>
    </row>
    <row r="76" spans="3:9" ht="54" customHeight="1" thickBot="1" x14ac:dyDescent="0.4">
      <c r="C76" s="31" t="str">
        <v/>
      </c>
      <c r="D76" s="31" t="str">
        <v/>
      </c>
      <c r="E76" s="31" t="str">
        <v/>
      </c>
      <c r="F76" s="31" t="str">
        <v/>
      </c>
      <c r="G76" s="31" t="str">
        <v/>
      </c>
      <c r="H76" s="31" t="str">
        <v/>
      </c>
      <c r="I76" s="32" t="str">
        <v/>
      </c>
    </row>
    <row r="77" spans="3:9" ht="28.5" customHeight="1" x14ac:dyDescent="0.35">
      <c r="C77" s="29">
        <v>46160</v>
      </c>
      <c r="D77" s="29">
        <v>46161</v>
      </c>
      <c r="E77" s="29">
        <v>46162</v>
      </c>
      <c r="F77" s="29">
        <v>46163</v>
      </c>
      <c r="G77" s="29">
        <v>46164</v>
      </c>
      <c r="H77" s="29">
        <v>46165</v>
      </c>
      <c r="I77" s="30">
        <v>46166</v>
      </c>
    </row>
    <row r="78" spans="3:9" ht="54" customHeight="1" thickBot="1" x14ac:dyDescent="0.4">
      <c r="C78" s="31" t="str">
        <v/>
      </c>
      <c r="D78" s="31" t="str">
        <v/>
      </c>
      <c r="E78" s="31" t="str">
        <v/>
      </c>
      <c r="F78" s="31" t="str">
        <v/>
      </c>
      <c r="G78" s="31" t="str">
        <v/>
      </c>
      <c r="H78" s="31" t="str">
        <v/>
      </c>
      <c r="I78" s="32" t="str">
        <v/>
      </c>
    </row>
    <row r="79" spans="3:9" ht="28.5" customHeight="1" x14ac:dyDescent="0.35">
      <c r="C79" s="29">
        <v>46167</v>
      </c>
      <c r="D79" s="29">
        <v>46168</v>
      </c>
      <c r="E79" s="29">
        <v>46169</v>
      </c>
      <c r="F79" s="29">
        <v>46170</v>
      </c>
      <c r="G79" s="29">
        <v>46171</v>
      </c>
      <c r="H79" s="29">
        <v>46172</v>
      </c>
      <c r="I79" s="30">
        <v>46173</v>
      </c>
    </row>
    <row r="80" spans="3:9" ht="54" customHeight="1" thickBot="1" x14ac:dyDescent="0.4">
      <c r="C80" s="31" t="str">
        <v/>
      </c>
      <c r="D80" s="31" t="str">
        <v/>
      </c>
      <c r="E80" s="31" t="str">
        <v/>
      </c>
      <c r="F80" s="31" t="str">
        <v/>
      </c>
      <c r="G80" s="31" t="str">
        <v/>
      </c>
      <c r="H80" s="31" t="str">
        <v/>
      </c>
      <c r="I80" s="32" t="str">
        <v/>
      </c>
    </row>
    <row r="81" spans="3:9" ht="28.5" customHeight="1" x14ac:dyDescent="0.35">
      <c r="C81" s="29" t="str">
        <v/>
      </c>
      <c r="D81" s="29" t="str">
        <v/>
      </c>
      <c r="E81" s="29" t="str">
        <v/>
      </c>
      <c r="F81" s="29" t="str">
        <v/>
      </c>
      <c r="G81" s="29" t="str">
        <v/>
      </c>
      <c r="H81" s="29" t="str">
        <v/>
      </c>
      <c r="I81" s="30" t="str">
        <v/>
      </c>
    </row>
    <row r="82" spans="3:9" ht="54" customHeight="1" thickBot="1" x14ac:dyDescent="0.4">
      <c r="C82" s="31" t="str">
        <v/>
      </c>
      <c r="D82" s="31" t="str">
        <v/>
      </c>
      <c r="E82" s="31" t="str">
        <v/>
      </c>
      <c r="F82" s="31" t="str">
        <v/>
      </c>
      <c r="G82" s="31" t="str">
        <v/>
      </c>
      <c r="H82" s="31" t="str">
        <v/>
      </c>
      <c r="I82" s="32" t="str">
        <v/>
      </c>
    </row>
    <row r="83" spans="3:9" ht="15.75" customHeight="1" x14ac:dyDescent="0.35"/>
    <row r="84" spans="3:9" ht="15" thickBot="1" x14ac:dyDescent="0.4"/>
    <row r="85" spans="3:9" ht="39" customHeight="1" x14ac:dyDescent="0.35">
      <c r="C85" s="63" t="str">
        <f>TEXT(C89,"MMMM YYYY")</f>
        <v>June 2026</v>
      </c>
      <c r="D85" s="64"/>
      <c r="E85" s="64"/>
      <c r="F85" s="64"/>
      <c r="G85" s="64"/>
      <c r="H85" s="64"/>
      <c r="I85" s="65"/>
    </row>
    <row r="86" spans="3:9" ht="28.5" customHeight="1" thickBot="1" x14ac:dyDescent="0.4">
      <c r="C86" s="26" t="str">
        <f>UPPER(TEXT(C89,"DDD"))</f>
        <v>MON</v>
      </c>
      <c r="D86" s="26" t="str">
        <f t="shared" ref="D86:I86" si="5">UPPER(TEXT(D89,"DDD"))</f>
        <v>TUE</v>
      </c>
      <c r="E86" s="26" t="str">
        <f t="shared" si="5"/>
        <v>WED</v>
      </c>
      <c r="F86" s="26" t="str">
        <f t="shared" si="5"/>
        <v>THU</v>
      </c>
      <c r="G86" s="26" t="str">
        <f t="shared" si="5"/>
        <v>FRI</v>
      </c>
      <c r="H86" s="26" t="str">
        <f t="shared" si="5"/>
        <v>SAT</v>
      </c>
      <c r="I86" s="26" t="str">
        <f t="shared" si="5"/>
        <v>SUN</v>
      </c>
    </row>
    <row r="87" spans="3:9" ht="28.5" customHeight="1" x14ac:dyDescent="0.35">
      <c r="C87" s="29" cm="1">
        <f t="array" ref="C87:I98">_xlfn.ANCHORARRAY(Calc!AS93)</f>
        <v>46174</v>
      </c>
      <c r="D87" s="29">
        <v>46175</v>
      </c>
      <c r="E87" s="29">
        <v>46176</v>
      </c>
      <c r="F87" s="29">
        <v>46177</v>
      </c>
      <c r="G87" s="29">
        <v>46178</v>
      </c>
      <c r="H87" s="29">
        <v>46179</v>
      </c>
      <c r="I87" s="30">
        <v>46180</v>
      </c>
    </row>
    <row r="88" spans="3:9" ht="54" customHeight="1" thickBot="1" x14ac:dyDescent="0.4">
      <c r="C88" s="31" t="str">
        <v/>
      </c>
      <c r="D88" s="31" t="str">
        <v/>
      </c>
      <c r="E88" s="31" t="str">
        <v/>
      </c>
      <c r="F88" s="31" t="str">
        <v/>
      </c>
      <c r="G88" s="31" t="str">
        <v/>
      </c>
      <c r="H88" s="31" t="str">
        <v/>
      </c>
      <c r="I88" s="32" t="str">
        <v/>
      </c>
    </row>
    <row r="89" spans="3:9" ht="28.5" customHeight="1" x14ac:dyDescent="0.35">
      <c r="C89" s="29">
        <v>46181</v>
      </c>
      <c r="D89" s="29">
        <v>46182</v>
      </c>
      <c r="E89" s="29">
        <v>46183</v>
      </c>
      <c r="F89" s="29">
        <v>46184</v>
      </c>
      <c r="G89" s="29">
        <v>46185</v>
      </c>
      <c r="H89" s="29">
        <v>46186</v>
      </c>
      <c r="I89" s="30">
        <v>46187</v>
      </c>
    </row>
    <row r="90" spans="3:9" ht="54" customHeight="1" thickBot="1" x14ac:dyDescent="0.4">
      <c r="C90" s="31" t="str">
        <v/>
      </c>
      <c r="D90" s="31" t="str">
        <v/>
      </c>
      <c r="E90" s="31" t="str">
        <v/>
      </c>
      <c r="F90" s="31" t="str">
        <v/>
      </c>
      <c r="G90" s="31" t="str">
        <v/>
      </c>
      <c r="H90" s="31" t="str">
        <v/>
      </c>
      <c r="I90" s="32" t="str">
        <v/>
      </c>
    </row>
    <row r="91" spans="3:9" ht="28.5" customHeight="1" x14ac:dyDescent="0.35">
      <c r="C91" s="29">
        <v>46188</v>
      </c>
      <c r="D91" s="29">
        <v>46189</v>
      </c>
      <c r="E91" s="29">
        <v>46190</v>
      </c>
      <c r="F91" s="29">
        <v>46191</v>
      </c>
      <c r="G91" s="29">
        <v>46192</v>
      </c>
      <c r="H91" s="29">
        <v>46193</v>
      </c>
      <c r="I91" s="30">
        <v>46194</v>
      </c>
    </row>
    <row r="92" spans="3:9" ht="54" customHeight="1" thickBot="1" x14ac:dyDescent="0.4">
      <c r="C92" s="31" t="str">
        <v/>
      </c>
      <c r="D92" s="31" t="str">
        <v/>
      </c>
      <c r="E92" s="31" t="str">
        <v/>
      </c>
      <c r="F92" s="31" t="str">
        <v/>
      </c>
      <c r="G92" s="31" t="str">
        <v/>
      </c>
      <c r="H92" s="31" t="str">
        <v/>
      </c>
      <c r="I92" s="32" t="str">
        <v/>
      </c>
    </row>
    <row r="93" spans="3:9" ht="28.5" customHeight="1" x14ac:dyDescent="0.35">
      <c r="C93" s="29">
        <v>46195</v>
      </c>
      <c r="D93" s="29">
        <v>46196</v>
      </c>
      <c r="E93" s="29">
        <v>46197</v>
      </c>
      <c r="F93" s="29">
        <v>46198</v>
      </c>
      <c r="G93" s="29">
        <v>46199</v>
      </c>
      <c r="H93" s="29">
        <v>46200</v>
      </c>
      <c r="I93" s="30">
        <v>46201</v>
      </c>
    </row>
    <row r="94" spans="3:9" ht="54" customHeight="1" thickBot="1" x14ac:dyDescent="0.4">
      <c r="C94" s="31" t="str">
        <v/>
      </c>
      <c r="D94" s="31" t="str">
        <v/>
      </c>
      <c r="E94" s="31" t="str">
        <v/>
      </c>
      <c r="F94" s="31" t="str">
        <v/>
      </c>
      <c r="G94" s="31" t="str">
        <v/>
      </c>
      <c r="H94" s="31" t="str">
        <v/>
      </c>
      <c r="I94" s="32" t="str">
        <v/>
      </c>
    </row>
    <row r="95" spans="3:9" ht="28.5" customHeight="1" x14ac:dyDescent="0.35">
      <c r="C95" s="29">
        <v>46202</v>
      </c>
      <c r="D95" s="29">
        <v>46203</v>
      </c>
      <c r="E95" s="29" t="str">
        <v/>
      </c>
      <c r="F95" s="29" t="str">
        <v/>
      </c>
      <c r="G95" s="29" t="str">
        <v/>
      </c>
      <c r="H95" s="29" t="str">
        <v/>
      </c>
      <c r="I95" s="30" t="str">
        <v/>
      </c>
    </row>
    <row r="96" spans="3:9" ht="54" customHeight="1" thickBot="1" x14ac:dyDescent="0.4">
      <c r="C96" s="31" t="str">
        <v/>
      </c>
      <c r="D96" s="31" t="str">
        <v/>
      </c>
      <c r="E96" s="31" t="str">
        <v/>
      </c>
      <c r="F96" s="31" t="str">
        <v/>
      </c>
      <c r="G96" s="31" t="str">
        <v/>
      </c>
      <c r="H96" s="31" t="str">
        <v/>
      </c>
      <c r="I96" s="32" t="str">
        <v/>
      </c>
    </row>
    <row r="97" spans="3:9" ht="28.5" customHeight="1" x14ac:dyDescent="0.35">
      <c r="C97" s="29" t="str">
        <v/>
      </c>
      <c r="D97" s="29" t="str">
        <v/>
      </c>
      <c r="E97" s="29" t="str">
        <v/>
      </c>
      <c r="F97" s="29" t="str">
        <v/>
      </c>
      <c r="G97" s="29" t="str">
        <v/>
      </c>
      <c r="H97" s="29" t="str">
        <v/>
      </c>
      <c r="I97" s="30" t="str">
        <v/>
      </c>
    </row>
    <row r="98" spans="3:9" ht="54" customHeight="1" thickBot="1" x14ac:dyDescent="0.4">
      <c r="C98" s="31" t="str">
        <v/>
      </c>
      <c r="D98" s="31" t="str">
        <v/>
      </c>
      <c r="E98" s="31" t="str">
        <v/>
      </c>
      <c r="F98" s="31" t="str">
        <v/>
      </c>
      <c r="G98" s="31" t="str">
        <v/>
      </c>
      <c r="H98" s="31" t="str">
        <v/>
      </c>
      <c r="I98" s="32" t="str">
        <v/>
      </c>
    </row>
    <row r="99" spans="3:9" ht="15.75" customHeight="1" x14ac:dyDescent="0.35"/>
    <row r="100" spans="3:9" ht="15" thickBot="1" x14ac:dyDescent="0.4"/>
    <row r="101" spans="3:9" ht="39" customHeight="1" x14ac:dyDescent="0.35">
      <c r="C101" s="63" t="str">
        <f>TEXT(C105,"MMMM YYYY")</f>
        <v>July 2026</v>
      </c>
      <c r="D101" s="64"/>
      <c r="E101" s="64"/>
      <c r="F101" s="64"/>
      <c r="G101" s="64"/>
      <c r="H101" s="64"/>
      <c r="I101" s="65"/>
    </row>
    <row r="102" spans="3:9" ht="28.5" customHeight="1" thickBot="1" x14ac:dyDescent="0.4">
      <c r="C102" s="26" t="str">
        <f>UPPER(TEXT(C105,"DDD"))</f>
        <v>MON</v>
      </c>
      <c r="D102" s="26" t="str">
        <f t="shared" ref="D102:I102" si="6">UPPER(TEXT(D105,"DDD"))</f>
        <v>TUE</v>
      </c>
      <c r="E102" s="26" t="str">
        <f t="shared" si="6"/>
        <v>WED</v>
      </c>
      <c r="F102" s="26" t="str">
        <f t="shared" si="6"/>
        <v>THU</v>
      </c>
      <c r="G102" s="26" t="str">
        <f t="shared" si="6"/>
        <v>FRI</v>
      </c>
      <c r="H102" s="26" t="str">
        <f t="shared" si="6"/>
        <v>SAT</v>
      </c>
      <c r="I102" s="26" t="str">
        <f t="shared" si="6"/>
        <v>SUN</v>
      </c>
    </row>
    <row r="103" spans="3:9" ht="28.5" customHeight="1" x14ac:dyDescent="0.35">
      <c r="C103" s="29" t="str" cm="1">
        <f t="array" ref="C103:I114">_xlfn.ANCHORARRAY(Calc!AS109)</f>
        <v/>
      </c>
      <c r="D103" s="29" t="str">
        <v/>
      </c>
      <c r="E103" s="29">
        <v>46204</v>
      </c>
      <c r="F103" s="29">
        <v>46205</v>
      </c>
      <c r="G103" s="29">
        <v>46206</v>
      </c>
      <c r="H103" s="29">
        <v>46207</v>
      </c>
      <c r="I103" s="30">
        <v>46208</v>
      </c>
    </row>
    <row r="104" spans="3:9" ht="54" customHeight="1" thickBot="1" x14ac:dyDescent="0.4">
      <c r="C104" s="31" t="str">
        <v/>
      </c>
      <c r="D104" s="31" t="str">
        <v/>
      </c>
      <c r="E104" s="31" t="str">
        <v/>
      </c>
      <c r="F104" s="31" t="str">
        <v/>
      </c>
      <c r="G104" s="31" t="str">
        <v/>
      </c>
      <c r="H104" s="31" t="str">
        <v/>
      </c>
      <c r="I104" s="32" t="str">
        <v/>
      </c>
    </row>
    <row r="105" spans="3:9" ht="28.5" customHeight="1" x14ac:dyDescent="0.35">
      <c r="C105" s="29">
        <v>46209</v>
      </c>
      <c r="D105" s="29">
        <v>46210</v>
      </c>
      <c r="E105" s="29">
        <v>46211</v>
      </c>
      <c r="F105" s="29">
        <v>46212</v>
      </c>
      <c r="G105" s="29">
        <v>46213</v>
      </c>
      <c r="H105" s="29">
        <v>46214</v>
      </c>
      <c r="I105" s="30">
        <v>46215</v>
      </c>
    </row>
    <row r="106" spans="3:9" ht="54" customHeight="1" thickBot="1" x14ac:dyDescent="0.4">
      <c r="C106" s="31" t="str">
        <v/>
      </c>
      <c r="D106" s="31" t="str">
        <v/>
      </c>
      <c r="E106" s="31" t="str">
        <v/>
      </c>
      <c r="F106" s="31" t="str">
        <v/>
      </c>
      <c r="G106" s="31" t="str">
        <v/>
      </c>
      <c r="H106" s="31" t="str">
        <v/>
      </c>
      <c r="I106" s="32" t="str">
        <v/>
      </c>
    </row>
    <row r="107" spans="3:9" ht="28.5" customHeight="1" x14ac:dyDescent="0.35">
      <c r="C107" s="29">
        <v>46216</v>
      </c>
      <c r="D107" s="29">
        <v>46217</v>
      </c>
      <c r="E107" s="29">
        <v>46218</v>
      </c>
      <c r="F107" s="29">
        <v>46219</v>
      </c>
      <c r="G107" s="29">
        <v>46220</v>
      </c>
      <c r="H107" s="29">
        <v>46221</v>
      </c>
      <c r="I107" s="30">
        <v>46222</v>
      </c>
    </row>
    <row r="108" spans="3:9" ht="54" customHeight="1" thickBot="1" x14ac:dyDescent="0.4">
      <c r="C108" s="31" t="str">
        <v/>
      </c>
      <c r="D108" s="31" t="str">
        <v/>
      </c>
      <c r="E108" s="31" t="str">
        <v/>
      </c>
      <c r="F108" s="31" t="str">
        <v/>
      </c>
      <c r="G108" s="31" t="str">
        <v/>
      </c>
      <c r="H108" s="31" t="str">
        <v/>
      </c>
      <c r="I108" s="32" t="str">
        <v/>
      </c>
    </row>
    <row r="109" spans="3:9" ht="28.5" customHeight="1" x14ac:dyDescent="0.35">
      <c r="C109" s="29">
        <v>46223</v>
      </c>
      <c r="D109" s="29">
        <v>46224</v>
      </c>
      <c r="E109" s="29">
        <v>46225</v>
      </c>
      <c r="F109" s="29">
        <v>46226</v>
      </c>
      <c r="G109" s="29">
        <v>46227</v>
      </c>
      <c r="H109" s="29">
        <v>46228</v>
      </c>
      <c r="I109" s="30">
        <v>46229</v>
      </c>
    </row>
    <row r="110" spans="3:9" ht="54" customHeight="1" thickBot="1" x14ac:dyDescent="0.4">
      <c r="C110" s="31" t="str">
        <v/>
      </c>
      <c r="D110" s="31" t="str">
        <v/>
      </c>
      <c r="E110" s="31" t="str">
        <v/>
      </c>
      <c r="F110" s="31" t="str">
        <v/>
      </c>
      <c r="G110" s="31" t="str">
        <v/>
      </c>
      <c r="H110" s="31" t="str">
        <v/>
      </c>
      <c r="I110" s="32" t="str">
        <v/>
      </c>
    </row>
    <row r="111" spans="3:9" ht="28.5" customHeight="1" x14ac:dyDescent="0.35">
      <c r="C111" s="29">
        <v>46230</v>
      </c>
      <c r="D111" s="29">
        <v>46231</v>
      </c>
      <c r="E111" s="29">
        <v>46232</v>
      </c>
      <c r="F111" s="29">
        <v>46233</v>
      </c>
      <c r="G111" s="29">
        <v>46234</v>
      </c>
      <c r="H111" s="29" t="str">
        <v/>
      </c>
      <c r="I111" s="30" t="str">
        <v/>
      </c>
    </row>
    <row r="112" spans="3:9" ht="54" customHeight="1" thickBot="1" x14ac:dyDescent="0.4">
      <c r="C112" s="31" t="str">
        <v/>
      </c>
      <c r="D112" s="31" t="str">
        <v/>
      </c>
      <c r="E112" s="31" t="str">
        <v/>
      </c>
      <c r="F112" s="31" t="str">
        <v/>
      </c>
      <c r="G112" s="31" t="str">
        <v/>
      </c>
      <c r="H112" s="31" t="str">
        <v/>
      </c>
      <c r="I112" s="32" t="str">
        <v/>
      </c>
    </row>
    <row r="113" spans="3:9" ht="28.5" customHeight="1" x14ac:dyDescent="0.35">
      <c r="C113" s="29" t="str">
        <v/>
      </c>
      <c r="D113" s="29" t="str">
        <v/>
      </c>
      <c r="E113" s="29" t="str">
        <v/>
      </c>
      <c r="F113" s="29" t="str">
        <v/>
      </c>
      <c r="G113" s="29" t="str">
        <v/>
      </c>
      <c r="H113" s="29" t="str">
        <v/>
      </c>
      <c r="I113" s="30" t="str">
        <v/>
      </c>
    </row>
    <row r="114" spans="3:9" ht="54" customHeight="1" thickBot="1" x14ac:dyDescent="0.4">
      <c r="C114" s="31" t="str">
        <v/>
      </c>
      <c r="D114" s="31" t="str">
        <v/>
      </c>
      <c r="E114" s="31" t="str">
        <v/>
      </c>
      <c r="F114" s="31" t="str">
        <v/>
      </c>
      <c r="G114" s="31" t="str">
        <v/>
      </c>
      <c r="H114" s="31" t="str">
        <v/>
      </c>
      <c r="I114" s="32" t="str">
        <v/>
      </c>
    </row>
    <row r="115" spans="3:9" ht="15.75" customHeight="1" x14ac:dyDescent="0.35"/>
    <row r="116" spans="3:9" ht="15" thickBot="1" x14ac:dyDescent="0.4"/>
    <row r="117" spans="3:9" ht="39" customHeight="1" x14ac:dyDescent="0.35">
      <c r="C117" s="63" t="str">
        <f>TEXT(C121,"MMMM YYYY")</f>
        <v>August 2026</v>
      </c>
      <c r="D117" s="64"/>
      <c r="E117" s="64"/>
      <c r="F117" s="64"/>
      <c r="G117" s="64"/>
      <c r="H117" s="64"/>
      <c r="I117" s="65"/>
    </row>
    <row r="118" spans="3:9" ht="28.5" customHeight="1" thickBot="1" x14ac:dyDescent="0.4">
      <c r="C118" s="26" t="str">
        <f>UPPER(TEXT(C121,"DDD"))</f>
        <v>MON</v>
      </c>
      <c r="D118" s="26" t="str">
        <f t="shared" ref="D118:I118" si="7">UPPER(TEXT(D121,"DDD"))</f>
        <v>TUE</v>
      </c>
      <c r="E118" s="26" t="str">
        <f t="shared" si="7"/>
        <v>WED</v>
      </c>
      <c r="F118" s="26" t="str">
        <f t="shared" si="7"/>
        <v>THU</v>
      </c>
      <c r="G118" s="26" t="str">
        <f t="shared" si="7"/>
        <v>FRI</v>
      </c>
      <c r="H118" s="26" t="str">
        <f t="shared" si="7"/>
        <v>SAT</v>
      </c>
      <c r="I118" s="26" t="str">
        <f t="shared" si="7"/>
        <v>SUN</v>
      </c>
    </row>
    <row r="119" spans="3:9" ht="28.5" customHeight="1" x14ac:dyDescent="0.35">
      <c r="C119" s="29" t="str" cm="1">
        <f t="array" ref="C119:I130">_xlfn.ANCHORARRAY(Calc!AS125)</f>
        <v/>
      </c>
      <c r="D119" s="29" t="str">
        <v/>
      </c>
      <c r="E119" s="29" t="str">
        <v/>
      </c>
      <c r="F119" s="29" t="str">
        <v/>
      </c>
      <c r="G119" s="29" t="str">
        <v/>
      </c>
      <c r="H119" s="29">
        <v>46235</v>
      </c>
      <c r="I119" s="30">
        <v>46236</v>
      </c>
    </row>
    <row r="120" spans="3:9" ht="54" customHeight="1" thickBot="1" x14ac:dyDescent="0.4">
      <c r="C120" s="31" t="str">
        <v/>
      </c>
      <c r="D120" s="31" t="str">
        <v/>
      </c>
      <c r="E120" s="31" t="str">
        <v/>
      </c>
      <c r="F120" s="31" t="str">
        <v/>
      </c>
      <c r="G120" s="31" t="str">
        <v/>
      </c>
      <c r="H120" s="31" t="str">
        <v/>
      </c>
      <c r="I120" s="32" t="str">
        <v/>
      </c>
    </row>
    <row r="121" spans="3:9" ht="28.5" customHeight="1" x14ac:dyDescent="0.35">
      <c r="C121" s="29">
        <v>46237</v>
      </c>
      <c r="D121" s="29">
        <v>46238</v>
      </c>
      <c r="E121" s="29">
        <v>46239</v>
      </c>
      <c r="F121" s="29">
        <v>46240</v>
      </c>
      <c r="G121" s="29">
        <v>46241</v>
      </c>
      <c r="H121" s="29">
        <v>46242</v>
      </c>
      <c r="I121" s="30">
        <v>46243</v>
      </c>
    </row>
    <row r="122" spans="3:9" ht="54" customHeight="1" thickBot="1" x14ac:dyDescent="0.4">
      <c r="C122" s="31" t="str">
        <v/>
      </c>
      <c r="D122" s="31" t="str">
        <v/>
      </c>
      <c r="E122" s="31" t="str">
        <v/>
      </c>
      <c r="F122" s="31" t="str">
        <v/>
      </c>
      <c r="G122" s="31" t="str">
        <v/>
      </c>
      <c r="H122" s="31" t="str">
        <v/>
      </c>
      <c r="I122" s="32" t="str">
        <v/>
      </c>
    </row>
    <row r="123" spans="3:9" ht="28.5" customHeight="1" x14ac:dyDescent="0.35">
      <c r="C123" s="29">
        <v>46244</v>
      </c>
      <c r="D123" s="29">
        <v>46245</v>
      </c>
      <c r="E123" s="29">
        <v>46246</v>
      </c>
      <c r="F123" s="29">
        <v>46247</v>
      </c>
      <c r="G123" s="29">
        <v>46248</v>
      </c>
      <c r="H123" s="29">
        <v>46249</v>
      </c>
      <c r="I123" s="30">
        <v>46250</v>
      </c>
    </row>
    <row r="124" spans="3:9" ht="54" customHeight="1" thickBot="1" x14ac:dyDescent="0.4">
      <c r="C124" s="31" t="str">
        <v/>
      </c>
      <c r="D124" s="31" t="str">
        <v/>
      </c>
      <c r="E124" s="31" t="str">
        <v>🛕Varalaxmi Vratham
🛕Varalaxmi Vratham
🛕Varalaxmi Vratham</v>
      </c>
      <c r="F124" s="31" t="str">
        <v/>
      </c>
      <c r="G124" s="31" t="str">
        <v/>
      </c>
      <c r="H124" s="31" t="str">
        <v/>
      </c>
      <c r="I124" s="32" t="str">
        <v/>
      </c>
    </row>
    <row r="125" spans="3:9" ht="28.5" customHeight="1" x14ac:dyDescent="0.35">
      <c r="C125" s="29">
        <v>46251</v>
      </c>
      <c r="D125" s="29">
        <v>46252</v>
      </c>
      <c r="E125" s="29">
        <v>46253</v>
      </c>
      <c r="F125" s="29">
        <v>46254</v>
      </c>
      <c r="G125" s="29">
        <v>46255</v>
      </c>
      <c r="H125" s="29">
        <v>46256</v>
      </c>
      <c r="I125" s="30">
        <v>46257</v>
      </c>
    </row>
    <row r="126" spans="3:9" ht="54" customHeight="1" thickBot="1" x14ac:dyDescent="0.4">
      <c r="C126" s="31" t="str">
        <v/>
      </c>
      <c r="D126" s="31" t="str">
        <v/>
      </c>
      <c r="E126" s="31" t="str">
        <v/>
      </c>
      <c r="F126" s="31" t="str">
        <v/>
      </c>
      <c r="G126" s="31" t="str">
        <v/>
      </c>
      <c r="H126" s="31" t="str">
        <v/>
      </c>
      <c r="I126" s="32" t="str">
        <v/>
      </c>
    </row>
    <row r="127" spans="3:9" ht="28.5" customHeight="1" x14ac:dyDescent="0.35">
      <c r="C127" s="29">
        <v>46258</v>
      </c>
      <c r="D127" s="29">
        <v>46259</v>
      </c>
      <c r="E127" s="29">
        <v>46260</v>
      </c>
      <c r="F127" s="29">
        <v>46261</v>
      </c>
      <c r="G127" s="29">
        <v>46262</v>
      </c>
      <c r="H127" s="29">
        <v>46263</v>
      </c>
      <c r="I127" s="30">
        <v>46264</v>
      </c>
    </row>
    <row r="128" spans="3:9" ht="54" customHeight="1" thickBot="1" x14ac:dyDescent="0.4">
      <c r="C128" s="31" t="str">
        <v/>
      </c>
      <c r="D128" s="31" t="str">
        <v/>
      </c>
      <c r="E128" s="31" t="str">
        <v/>
      </c>
      <c r="F128" s="31" t="str">
        <v/>
      </c>
      <c r="G128" s="31" t="str">
        <v/>
      </c>
      <c r="H128" s="31" t="str">
        <v/>
      </c>
      <c r="I128" s="32" t="str">
        <v/>
      </c>
    </row>
    <row r="129" spans="3:9" ht="28.5" customHeight="1" x14ac:dyDescent="0.35">
      <c r="C129" s="29">
        <v>46265</v>
      </c>
      <c r="D129" s="29" t="str">
        <v/>
      </c>
      <c r="E129" s="29" t="str">
        <v/>
      </c>
      <c r="F129" s="29" t="str">
        <v/>
      </c>
      <c r="G129" s="29" t="str">
        <v/>
      </c>
      <c r="H129" s="29" t="str">
        <v/>
      </c>
      <c r="I129" s="30" t="str">
        <v/>
      </c>
    </row>
    <row r="130" spans="3:9" ht="54" customHeight="1" thickBot="1" x14ac:dyDescent="0.4">
      <c r="C130" s="31" t="str">
        <v/>
      </c>
      <c r="D130" s="31" t="str">
        <v/>
      </c>
      <c r="E130" s="31" t="str">
        <v/>
      </c>
      <c r="F130" s="31" t="str">
        <v/>
      </c>
      <c r="G130" s="31" t="str">
        <v/>
      </c>
      <c r="H130" s="31" t="str">
        <v/>
      </c>
      <c r="I130" s="32" t="str">
        <v/>
      </c>
    </row>
    <row r="131" spans="3:9" ht="15.75" customHeight="1" x14ac:dyDescent="0.35"/>
    <row r="132" spans="3:9" ht="15" thickBot="1" x14ac:dyDescent="0.4"/>
    <row r="133" spans="3:9" ht="39" customHeight="1" x14ac:dyDescent="0.35">
      <c r="C133" s="63" t="str">
        <f>TEXT(C137,"MMMM YYYY")</f>
        <v>September 2026</v>
      </c>
      <c r="D133" s="64"/>
      <c r="E133" s="64"/>
      <c r="F133" s="64"/>
      <c r="G133" s="64"/>
      <c r="H133" s="64"/>
      <c r="I133" s="65"/>
    </row>
    <row r="134" spans="3:9" ht="28.5" customHeight="1" thickBot="1" x14ac:dyDescent="0.4">
      <c r="C134" s="26" t="str">
        <f>UPPER(TEXT(C137,"DDD"))</f>
        <v>MON</v>
      </c>
      <c r="D134" s="26" t="str">
        <f t="shared" ref="D134:I134" si="8">UPPER(TEXT(D137,"DDD"))</f>
        <v>TUE</v>
      </c>
      <c r="E134" s="26" t="str">
        <f t="shared" si="8"/>
        <v>WED</v>
      </c>
      <c r="F134" s="26" t="str">
        <f t="shared" si="8"/>
        <v>THU</v>
      </c>
      <c r="G134" s="26" t="str">
        <f t="shared" si="8"/>
        <v>FRI</v>
      </c>
      <c r="H134" s="26" t="str">
        <f t="shared" si="8"/>
        <v>SAT</v>
      </c>
      <c r="I134" s="26" t="str">
        <f t="shared" si="8"/>
        <v>SUN</v>
      </c>
    </row>
    <row r="135" spans="3:9" ht="28.5" customHeight="1" x14ac:dyDescent="0.35">
      <c r="C135" s="29" t="str" cm="1">
        <f t="array" ref="C135:I146">_xlfn.ANCHORARRAY(Calc!AS141)</f>
        <v/>
      </c>
      <c r="D135" s="29">
        <v>46266</v>
      </c>
      <c r="E135" s="29">
        <v>46267</v>
      </c>
      <c r="F135" s="29">
        <v>46268</v>
      </c>
      <c r="G135" s="29">
        <v>46269</v>
      </c>
      <c r="H135" s="29">
        <v>46270</v>
      </c>
      <c r="I135" s="30">
        <v>46271</v>
      </c>
    </row>
    <row r="136" spans="3:9" ht="54" customHeight="1" thickBot="1" x14ac:dyDescent="0.4">
      <c r="C136" s="31" t="str">
        <v/>
      </c>
      <c r="D136" s="31" t="str">
        <v/>
      </c>
      <c r="E136" s="31" t="str">
        <v/>
      </c>
      <c r="F136" s="31" t="str">
        <v/>
      </c>
      <c r="G136" s="31" t="str">
        <v/>
      </c>
      <c r="H136" s="31" t="str">
        <v/>
      </c>
      <c r="I136" s="32" t="str">
        <v/>
      </c>
    </row>
    <row r="137" spans="3:9" ht="28.5" customHeight="1" x14ac:dyDescent="0.35">
      <c r="C137" s="29">
        <v>46272</v>
      </c>
      <c r="D137" s="29">
        <v>46273</v>
      </c>
      <c r="E137" s="29">
        <v>46274</v>
      </c>
      <c r="F137" s="29">
        <v>46275</v>
      </c>
      <c r="G137" s="29">
        <v>46276</v>
      </c>
      <c r="H137" s="29">
        <v>46277</v>
      </c>
      <c r="I137" s="30">
        <v>46278</v>
      </c>
    </row>
    <row r="138" spans="3:9" ht="54" customHeight="1" thickBot="1" x14ac:dyDescent="0.4">
      <c r="C138" s="31" t="str">
        <v/>
      </c>
      <c r="D138" s="31" t="str">
        <v/>
      </c>
      <c r="E138" s="31" t="str">
        <v/>
      </c>
      <c r="F138" s="31" t="str">
        <v/>
      </c>
      <c r="G138" s="31" t="str">
        <v/>
      </c>
      <c r="H138" s="31" t="str">
        <v/>
      </c>
      <c r="I138" s="32" t="str">
        <v/>
      </c>
    </row>
    <row r="139" spans="3:9" ht="28.5" customHeight="1" x14ac:dyDescent="0.35">
      <c r="C139" s="29">
        <v>46279</v>
      </c>
      <c r="D139" s="29">
        <v>46280</v>
      </c>
      <c r="E139" s="29">
        <v>46281</v>
      </c>
      <c r="F139" s="29">
        <v>46282</v>
      </c>
      <c r="G139" s="29">
        <v>46283</v>
      </c>
      <c r="H139" s="29">
        <v>46284</v>
      </c>
      <c r="I139" s="30">
        <v>46285</v>
      </c>
    </row>
    <row r="140" spans="3:9" ht="54" customHeight="1" thickBot="1" x14ac:dyDescent="0.4">
      <c r="C140" s="31" t="str">
        <v/>
      </c>
      <c r="D140" s="31" t="str">
        <v/>
      </c>
      <c r="E140" s="31" t="str">
        <v/>
      </c>
      <c r="F140" s="31" t="str">
        <v/>
      </c>
      <c r="G140" s="31" t="str">
        <v/>
      </c>
      <c r="H140" s="31" t="str">
        <v/>
      </c>
      <c r="I140" s="32" t="str">
        <v/>
      </c>
    </row>
    <row r="141" spans="3:9" ht="28.5" customHeight="1" x14ac:dyDescent="0.35">
      <c r="C141" s="29">
        <v>46286</v>
      </c>
      <c r="D141" s="29">
        <v>46287</v>
      </c>
      <c r="E141" s="29">
        <v>46288</v>
      </c>
      <c r="F141" s="29">
        <v>46289</v>
      </c>
      <c r="G141" s="29">
        <v>46290</v>
      </c>
      <c r="H141" s="29">
        <v>46291</v>
      </c>
      <c r="I141" s="30">
        <v>46292</v>
      </c>
    </row>
    <row r="142" spans="3:9" ht="54" customHeight="1" thickBot="1" x14ac:dyDescent="0.4">
      <c r="C142" s="31" t="str">
        <v/>
      </c>
      <c r="D142" s="31" t="str">
        <v/>
      </c>
      <c r="E142" s="31" t="str">
        <v/>
      </c>
      <c r="F142" s="31" t="str">
        <v/>
      </c>
      <c r="G142" s="31" t="str">
        <v/>
      </c>
      <c r="H142" s="31" t="str">
        <v/>
      </c>
      <c r="I142" s="32" t="str">
        <v/>
      </c>
    </row>
    <row r="143" spans="3:9" ht="28.5" customHeight="1" x14ac:dyDescent="0.35">
      <c r="C143" s="29">
        <v>46293</v>
      </c>
      <c r="D143" s="29">
        <v>46294</v>
      </c>
      <c r="E143" s="29">
        <v>46295</v>
      </c>
      <c r="F143" s="29" t="str">
        <v/>
      </c>
      <c r="G143" s="29" t="str">
        <v/>
      </c>
      <c r="H143" s="29" t="str">
        <v/>
      </c>
      <c r="I143" s="30" t="str">
        <v/>
      </c>
    </row>
    <row r="144" spans="3:9" ht="54" customHeight="1" thickBot="1" x14ac:dyDescent="0.4">
      <c r="C144" s="31" t="str">
        <v/>
      </c>
      <c r="D144" s="31" t="str">
        <v/>
      </c>
      <c r="E144" s="31" t="str">
        <v/>
      </c>
      <c r="F144" s="31" t="str">
        <v/>
      </c>
      <c r="G144" s="31" t="str">
        <v/>
      </c>
      <c r="H144" s="31" t="str">
        <v/>
      </c>
      <c r="I144" s="32" t="str">
        <v/>
      </c>
    </row>
    <row r="145" spans="3:9" ht="28.5" customHeight="1" x14ac:dyDescent="0.35">
      <c r="C145" s="29" t="str">
        <v/>
      </c>
      <c r="D145" s="29" t="str">
        <v/>
      </c>
      <c r="E145" s="29" t="str">
        <v/>
      </c>
      <c r="F145" s="29" t="str">
        <v/>
      </c>
      <c r="G145" s="29" t="str">
        <v/>
      </c>
      <c r="H145" s="29" t="str">
        <v/>
      </c>
      <c r="I145" s="30" t="str">
        <v/>
      </c>
    </row>
    <row r="146" spans="3:9" ht="54" customHeight="1" thickBot="1" x14ac:dyDescent="0.4">
      <c r="C146" s="31" t="str">
        <v/>
      </c>
      <c r="D146" s="31" t="str">
        <v/>
      </c>
      <c r="E146" s="31" t="str">
        <v/>
      </c>
      <c r="F146" s="31" t="str">
        <v/>
      </c>
      <c r="G146" s="31" t="str">
        <v/>
      </c>
      <c r="H146" s="31" t="str">
        <v/>
      </c>
      <c r="I146" s="32" t="str">
        <v/>
      </c>
    </row>
    <row r="147" spans="3:9" ht="15.75" customHeight="1" x14ac:dyDescent="0.35"/>
    <row r="148" spans="3:9" ht="15" thickBot="1" x14ac:dyDescent="0.4"/>
    <row r="149" spans="3:9" ht="39" customHeight="1" x14ac:dyDescent="0.35">
      <c r="C149" s="63" t="str">
        <f>TEXT(C153,"MMMM YYYY")</f>
        <v>October 2026</v>
      </c>
      <c r="D149" s="64"/>
      <c r="E149" s="64"/>
      <c r="F149" s="64"/>
      <c r="G149" s="64"/>
      <c r="H149" s="64"/>
      <c r="I149" s="65"/>
    </row>
    <row r="150" spans="3:9" ht="28.5" customHeight="1" thickBot="1" x14ac:dyDescent="0.4">
      <c r="C150" s="26" t="str">
        <f>UPPER(TEXT(C153,"DDD"))</f>
        <v>MON</v>
      </c>
      <c r="D150" s="26" t="str">
        <f t="shared" ref="D150:I150" si="9">UPPER(TEXT(D153,"DDD"))</f>
        <v>TUE</v>
      </c>
      <c r="E150" s="26" t="str">
        <f t="shared" si="9"/>
        <v>WED</v>
      </c>
      <c r="F150" s="26" t="str">
        <f t="shared" si="9"/>
        <v>THU</v>
      </c>
      <c r="G150" s="26" t="str">
        <f t="shared" si="9"/>
        <v>FRI</v>
      </c>
      <c r="H150" s="26" t="str">
        <f t="shared" si="9"/>
        <v>SAT</v>
      </c>
      <c r="I150" s="26" t="str">
        <f t="shared" si="9"/>
        <v>SUN</v>
      </c>
    </row>
    <row r="151" spans="3:9" ht="28.5" customHeight="1" x14ac:dyDescent="0.35">
      <c r="C151" s="29" t="str" cm="1">
        <f t="array" ref="C151:I162">_xlfn.ANCHORARRAY(Calc!AS157)</f>
        <v/>
      </c>
      <c r="D151" s="29" t="str">
        <v/>
      </c>
      <c r="E151" s="29" t="str">
        <v/>
      </c>
      <c r="F151" s="29">
        <v>46296</v>
      </c>
      <c r="G151" s="29">
        <v>46297</v>
      </c>
      <c r="H151" s="29">
        <v>46298</v>
      </c>
      <c r="I151" s="30">
        <v>46299</v>
      </c>
    </row>
    <row r="152" spans="3:9" ht="54" customHeight="1" thickBot="1" x14ac:dyDescent="0.4">
      <c r="C152" s="31" t="str">
        <v/>
      </c>
      <c r="D152" s="31" t="str">
        <v/>
      </c>
      <c r="E152" s="31" t="str">
        <v/>
      </c>
      <c r="F152" s="31" t="str">
        <v/>
      </c>
      <c r="G152" s="31" t="str">
        <v/>
      </c>
      <c r="H152" s="31" t="str">
        <v/>
      </c>
      <c r="I152" s="32" t="str">
        <v/>
      </c>
    </row>
    <row r="153" spans="3:9" ht="28.5" customHeight="1" x14ac:dyDescent="0.35">
      <c r="C153" s="29">
        <v>46300</v>
      </c>
      <c r="D153" s="29">
        <v>46301</v>
      </c>
      <c r="E153" s="29">
        <v>46302</v>
      </c>
      <c r="F153" s="29">
        <v>46303</v>
      </c>
      <c r="G153" s="29">
        <v>46304</v>
      </c>
      <c r="H153" s="29">
        <v>46305</v>
      </c>
      <c r="I153" s="30">
        <v>46306</v>
      </c>
    </row>
    <row r="154" spans="3:9" ht="54" customHeight="1" thickBot="1" x14ac:dyDescent="0.4">
      <c r="C154" s="31" t="str">
        <v/>
      </c>
      <c r="D154" s="31" t="str">
        <v/>
      </c>
      <c r="E154" s="31" t="str">
        <v/>
      </c>
      <c r="F154" s="31" t="str">
        <v/>
      </c>
      <c r="G154" s="31" t="str">
        <v/>
      </c>
      <c r="H154" s="31" t="str">
        <v/>
      </c>
      <c r="I154" s="32" t="str">
        <v/>
      </c>
    </row>
    <row r="155" spans="3:9" ht="28.5" customHeight="1" x14ac:dyDescent="0.35">
      <c r="C155" s="29">
        <v>46307</v>
      </c>
      <c r="D155" s="29">
        <v>46308</v>
      </c>
      <c r="E155" s="29">
        <v>46309</v>
      </c>
      <c r="F155" s="29">
        <v>46310</v>
      </c>
      <c r="G155" s="29">
        <v>46311</v>
      </c>
      <c r="H155" s="29">
        <v>46312</v>
      </c>
      <c r="I155" s="30">
        <v>46313</v>
      </c>
    </row>
    <row r="156" spans="3:9" ht="54" customHeight="1" thickBot="1" x14ac:dyDescent="0.4">
      <c r="C156" s="31" t="str">
        <v/>
      </c>
      <c r="D156" s="31" t="str">
        <v/>
      </c>
      <c r="E156" s="31" t="str">
        <v/>
      </c>
      <c r="F156" s="31" t="str">
        <v/>
      </c>
      <c r="G156" s="31" t="str">
        <v/>
      </c>
      <c r="H156" s="31" t="str">
        <v/>
      </c>
      <c r="I156" s="32" t="str">
        <v/>
      </c>
    </row>
    <row r="157" spans="3:9" ht="28.5" customHeight="1" x14ac:dyDescent="0.35">
      <c r="C157" s="29">
        <v>46314</v>
      </c>
      <c r="D157" s="29">
        <v>46315</v>
      </c>
      <c r="E157" s="29">
        <v>46316</v>
      </c>
      <c r="F157" s="29">
        <v>46317</v>
      </c>
      <c r="G157" s="29">
        <v>46318</v>
      </c>
      <c r="H157" s="29">
        <v>46319</v>
      </c>
      <c r="I157" s="30">
        <v>46320</v>
      </c>
    </row>
    <row r="158" spans="3:9" ht="54" customHeight="1" thickBot="1" x14ac:dyDescent="0.4">
      <c r="C158" s="31" t="str">
        <v/>
      </c>
      <c r="D158" s="31" t="str">
        <v/>
      </c>
      <c r="E158" s="31" t="str">
        <v/>
      </c>
      <c r="F158" s="31" t="str">
        <v/>
      </c>
      <c r="G158" s="31" t="str">
        <v/>
      </c>
      <c r="H158" s="31" t="str">
        <v/>
      </c>
      <c r="I158" s="32" t="str">
        <v/>
      </c>
    </row>
    <row r="159" spans="3:9" ht="28.5" customHeight="1" x14ac:dyDescent="0.35">
      <c r="C159" s="29">
        <v>46321</v>
      </c>
      <c r="D159" s="29">
        <v>46322</v>
      </c>
      <c r="E159" s="29">
        <v>46323</v>
      </c>
      <c r="F159" s="29">
        <v>46324</v>
      </c>
      <c r="G159" s="29">
        <v>46325</v>
      </c>
      <c r="H159" s="29">
        <v>46326</v>
      </c>
      <c r="I159" s="30" t="str">
        <v/>
      </c>
    </row>
    <row r="160" spans="3:9" ht="54" customHeight="1" thickBot="1" x14ac:dyDescent="0.4">
      <c r="C160" s="31" t="str">
        <v/>
      </c>
      <c r="D160" s="31" t="str">
        <v/>
      </c>
      <c r="E160" s="31" t="str">
        <v/>
      </c>
      <c r="F160" s="31" t="str">
        <v/>
      </c>
      <c r="G160" s="31" t="str">
        <v/>
      </c>
      <c r="H160" s="31" t="str">
        <v/>
      </c>
      <c r="I160" s="32" t="str">
        <v/>
      </c>
    </row>
    <row r="161" spans="3:9" ht="28.5" customHeight="1" x14ac:dyDescent="0.35">
      <c r="C161" s="29" t="str">
        <v/>
      </c>
      <c r="D161" s="29" t="str">
        <v/>
      </c>
      <c r="E161" s="29" t="str">
        <v/>
      </c>
      <c r="F161" s="29" t="str">
        <v/>
      </c>
      <c r="G161" s="29" t="str">
        <v/>
      </c>
      <c r="H161" s="29" t="str">
        <v/>
      </c>
      <c r="I161" s="30" t="str">
        <v/>
      </c>
    </row>
    <row r="162" spans="3:9" ht="54" customHeight="1" thickBot="1" x14ac:dyDescent="0.4">
      <c r="C162" s="31" t="str">
        <v/>
      </c>
      <c r="D162" s="31" t="str">
        <v/>
      </c>
      <c r="E162" s="31" t="str">
        <v/>
      </c>
      <c r="F162" s="31" t="str">
        <v/>
      </c>
      <c r="G162" s="31" t="str">
        <v/>
      </c>
      <c r="H162" s="31" t="str">
        <v/>
      </c>
      <c r="I162" s="32" t="str">
        <v/>
      </c>
    </row>
    <row r="163" spans="3:9" ht="15.75" customHeight="1" x14ac:dyDescent="0.35"/>
    <row r="164" spans="3:9" ht="15" thickBot="1" x14ac:dyDescent="0.4"/>
    <row r="165" spans="3:9" ht="39" customHeight="1" x14ac:dyDescent="0.35">
      <c r="C165" s="63" t="str">
        <f>TEXT(C169,"MMMM YYYY")</f>
        <v>November 2026</v>
      </c>
      <c r="D165" s="64"/>
      <c r="E165" s="64"/>
      <c r="F165" s="64"/>
      <c r="G165" s="64"/>
      <c r="H165" s="64"/>
      <c r="I165" s="65"/>
    </row>
    <row r="166" spans="3:9" ht="28.5" customHeight="1" thickBot="1" x14ac:dyDescent="0.4">
      <c r="C166" s="26" t="str">
        <f>UPPER(TEXT(C169,"DDD"))</f>
        <v>MON</v>
      </c>
      <c r="D166" s="26" t="str">
        <f t="shared" ref="D166:I166" si="10">UPPER(TEXT(D169,"DDD"))</f>
        <v>TUE</v>
      </c>
      <c r="E166" s="26" t="str">
        <f t="shared" si="10"/>
        <v>WED</v>
      </c>
      <c r="F166" s="26" t="str">
        <f t="shared" si="10"/>
        <v>THU</v>
      </c>
      <c r="G166" s="26" t="str">
        <f t="shared" si="10"/>
        <v>FRI</v>
      </c>
      <c r="H166" s="26" t="str">
        <f t="shared" si="10"/>
        <v>SAT</v>
      </c>
      <c r="I166" s="26" t="str">
        <f t="shared" si="10"/>
        <v>SUN</v>
      </c>
    </row>
    <row r="167" spans="3:9" ht="28.5" customHeight="1" x14ac:dyDescent="0.35">
      <c r="C167" s="29" t="str" cm="1">
        <f t="array" ref="C167:I178">_xlfn.ANCHORARRAY(Calc!AS173)</f>
        <v/>
      </c>
      <c r="D167" s="29" t="str">
        <v/>
      </c>
      <c r="E167" s="29" t="str">
        <v/>
      </c>
      <c r="F167" s="29" t="str">
        <v/>
      </c>
      <c r="G167" s="29" t="str">
        <v/>
      </c>
      <c r="H167" s="29" t="str">
        <v/>
      </c>
      <c r="I167" s="30">
        <v>46327</v>
      </c>
    </row>
    <row r="168" spans="3:9" ht="54" customHeight="1" thickBot="1" x14ac:dyDescent="0.4">
      <c r="C168" s="31" t="str">
        <v/>
      </c>
      <c r="D168" s="31" t="str">
        <v/>
      </c>
      <c r="E168" s="31" t="str">
        <v/>
      </c>
      <c r="F168" s="31" t="str">
        <v/>
      </c>
      <c r="G168" s="31" t="str">
        <v/>
      </c>
      <c r="H168" s="31" t="str">
        <v/>
      </c>
      <c r="I168" s="32" t="str">
        <v/>
      </c>
    </row>
    <row r="169" spans="3:9" ht="28.5" customHeight="1" x14ac:dyDescent="0.35">
      <c r="C169" s="29">
        <v>46328</v>
      </c>
      <c r="D169" s="29">
        <v>46329</v>
      </c>
      <c r="E169" s="29">
        <v>46330</v>
      </c>
      <c r="F169" s="29">
        <v>46331</v>
      </c>
      <c r="G169" s="29">
        <v>46332</v>
      </c>
      <c r="H169" s="29">
        <v>46333</v>
      </c>
      <c r="I169" s="30">
        <v>46334</v>
      </c>
    </row>
    <row r="170" spans="3:9" ht="54" customHeight="1" thickBot="1" x14ac:dyDescent="0.4">
      <c r="C170" s="31" t="str">
        <v/>
      </c>
      <c r="D170" s="31" t="str">
        <v/>
      </c>
      <c r="E170" s="31" t="str">
        <v/>
      </c>
      <c r="F170" s="31" t="str">
        <v/>
      </c>
      <c r="G170" s="31" t="str">
        <v/>
      </c>
      <c r="H170" s="31" t="str">
        <v/>
      </c>
      <c r="I170" s="32" t="str">
        <v/>
      </c>
    </row>
    <row r="171" spans="3:9" ht="28.5" customHeight="1" x14ac:dyDescent="0.35">
      <c r="C171" s="29">
        <v>46335</v>
      </c>
      <c r="D171" s="29">
        <v>46336</v>
      </c>
      <c r="E171" s="29">
        <v>46337</v>
      </c>
      <c r="F171" s="29">
        <v>46338</v>
      </c>
      <c r="G171" s="29">
        <v>46339</v>
      </c>
      <c r="H171" s="29">
        <v>46340</v>
      </c>
      <c r="I171" s="30">
        <v>46341</v>
      </c>
    </row>
    <row r="172" spans="3:9" ht="54" customHeight="1" thickBot="1" x14ac:dyDescent="0.4">
      <c r="C172" s="31" t="str">
        <v/>
      </c>
      <c r="D172" s="31" t="str">
        <v/>
      </c>
      <c r="E172" s="31" t="str">
        <v/>
      </c>
      <c r="F172" s="31" t="str">
        <v/>
      </c>
      <c r="G172" s="31" t="str">
        <v/>
      </c>
      <c r="H172" s="31" t="str">
        <v/>
      </c>
      <c r="I172" s="32" t="str">
        <v/>
      </c>
    </row>
    <row r="173" spans="3:9" ht="28.5" customHeight="1" x14ac:dyDescent="0.35">
      <c r="C173" s="29">
        <v>46342</v>
      </c>
      <c r="D173" s="29">
        <v>46343</v>
      </c>
      <c r="E173" s="29">
        <v>46344</v>
      </c>
      <c r="F173" s="29">
        <v>46345</v>
      </c>
      <c r="G173" s="29">
        <v>46346</v>
      </c>
      <c r="H173" s="29">
        <v>46347</v>
      </c>
      <c r="I173" s="30">
        <v>46348</v>
      </c>
    </row>
    <row r="174" spans="3:9" ht="54" customHeight="1" thickBot="1" x14ac:dyDescent="0.4">
      <c r="C174" s="31" t="str">
        <v/>
      </c>
      <c r="D174" s="31" t="str">
        <v/>
      </c>
      <c r="E174" s="31" t="str">
        <v/>
      </c>
      <c r="F174" s="31" t="str">
        <v/>
      </c>
      <c r="G174" s="31" t="str">
        <v/>
      </c>
      <c r="H174" s="31" t="str">
        <v/>
      </c>
      <c r="I174" s="32" t="str">
        <v/>
      </c>
    </row>
    <row r="175" spans="3:9" ht="28.5" customHeight="1" x14ac:dyDescent="0.35">
      <c r="C175" s="29">
        <v>46349</v>
      </c>
      <c r="D175" s="29">
        <v>46350</v>
      </c>
      <c r="E175" s="29">
        <v>46351</v>
      </c>
      <c r="F175" s="29">
        <v>46352</v>
      </c>
      <c r="G175" s="29">
        <v>46353</v>
      </c>
      <c r="H175" s="29">
        <v>46354</v>
      </c>
      <c r="I175" s="30">
        <v>46355</v>
      </c>
    </row>
    <row r="176" spans="3:9" ht="54" customHeight="1" thickBot="1" x14ac:dyDescent="0.4">
      <c r="C176" s="31" t="str">
        <v/>
      </c>
      <c r="D176" s="31" t="str">
        <v/>
      </c>
      <c r="E176" s="31" t="str">
        <v/>
      </c>
      <c r="F176" s="31" t="str">
        <v/>
      </c>
      <c r="G176" s="31" t="str">
        <v/>
      </c>
      <c r="H176" s="31" t="str">
        <v/>
      </c>
      <c r="I176" s="32" t="str">
        <v/>
      </c>
    </row>
    <row r="177" spans="3:9" ht="28.5" customHeight="1" x14ac:dyDescent="0.35">
      <c r="C177" s="29">
        <v>46356</v>
      </c>
      <c r="D177" s="29" t="str">
        <v/>
      </c>
      <c r="E177" s="29" t="str">
        <v/>
      </c>
      <c r="F177" s="29" t="str">
        <v/>
      </c>
      <c r="G177" s="29" t="str">
        <v/>
      </c>
      <c r="H177" s="29" t="str">
        <v/>
      </c>
      <c r="I177" s="30" t="str">
        <v/>
      </c>
    </row>
    <row r="178" spans="3:9" ht="54" customHeight="1" thickBot="1" x14ac:dyDescent="0.4">
      <c r="C178" s="31" t="str">
        <v/>
      </c>
      <c r="D178" s="31" t="str">
        <v/>
      </c>
      <c r="E178" s="31" t="str">
        <v/>
      </c>
      <c r="F178" s="31" t="str">
        <v/>
      </c>
      <c r="G178" s="31" t="str">
        <v/>
      </c>
      <c r="H178" s="31" t="str">
        <v/>
      </c>
      <c r="I178" s="32" t="str">
        <v/>
      </c>
    </row>
    <row r="179" spans="3:9" ht="15.75" customHeight="1" x14ac:dyDescent="0.35"/>
    <row r="180" spans="3:9" ht="15" thickBot="1" x14ac:dyDescent="0.4"/>
    <row r="181" spans="3:9" ht="39" customHeight="1" x14ac:dyDescent="0.35">
      <c r="C181" s="63" t="str">
        <f>TEXT(C185,"MMMM YYYY")</f>
        <v>December 2026</v>
      </c>
      <c r="D181" s="64"/>
      <c r="E181" s="64"/>
      <c r="F181" s="64"/>
      <c r="G181" s="64"/>
      <c r="H181" s="64"/>
      <c r="I181" s="65"/>
    </row>
    <row r="182" spans="3:9" ht="28.5" customHeight="1" thickBot="1" x14ac:dyDescent="0.4">
      <c r="C182" s="26" t="str">
        <f>UPPER(TEXT(C185,"DDD"))</f>
        <v>MON</v>
      </c>
      <c r="D182" s="26" t="str">
        <f t="shared" ref="D182:I182" si="11">UPPER(TEXT(D185,"DDD"))</f>
        <v>TUE</v>
      </c>
      <c r="E182" s="26" t="str">
        <f t="shared" si="11"/>
        <v>WED</v>
      </c>
      <c r="F182" s="26" t="str">
        <f t="shared" si="11"/>
        <v>THU</v>
      </c>
      <c r="G182" s="26" t="str">
        <f t="shared" si="11"/>
        <v>FRI</v>
      </c>
      <c r="H182" s="26" t="str">
        <f t="shared" si="11"/>
        <v>SAT</v>
      </c>
      <c r="I182" s="26" t="str">
        <f t="shared" si="11"/>
        <v>SUN</v>
      </c>
    </row>
    <row r="183" spans="3:9" ht="28.5" customHeight="1" x14ac:dyDescent="0.35">
      <c r="C183" s="29" t="str" cm="1">
        <f t="array" ref="C183:I194">_xlfn.ANCHORARRAY(Calc!AS189)</f>
        <v/>
      </c>
      <c r="D183" s="29">
        <v>46357</v>
      </c>
      <c r="E183" s="29">
        <v>46358</v>
      </c>
      <c r="F183" s="29">
        <v>46359</v>
      </c>
      <c r="G183" s="29">
        <v>46360</v>
      </c>
      <c r="H183" s="29">
        <v>46361</v>
      </c>
      <c r="I183" s="30">
        <v>46362</v>
      </c>
    </row>
    <row r="184" spans="3:9" ht="54" customHeight="1" thickBot="1" x14ac:dyDescent="0.4">
      <c r="C184" s="31" t="str">
        <v/>
      </c>
      <c r="D184" s="31" t="str">
        <v/>
      </c>
      <c r="E184" s="31" t="str">
        <v/>
      </c>
      <c r="F184" s="31" t="str">
        <v/>
      </c>
      <c r="G184" s="31" t="str">
        <v/>
      </c>
      <c r="H184" s="31" t="str">
        <v/>
      </c>
      <c r="I184" s="32" t="str">
        <v/>
      </c>
    </row>
    <row r="185" spans="3:9" ht="28.5" customHeight="1" x14ac:dyDescent="0.35">
      <c r="C185" s="29">
        <v>46363</v>
      </c>
      <c r="D185" s="29">
        <v>46364</v>
      </c>
      <c r="E185" s="29">
        <v>46365</v>
      </c>
      <c r="F185" s="29">
        <v>46366</v>
      </c>
      <c r="G185" s="29">
        <v>46367</v>
      </c>
      <c r="H185" s="29">
        <v>46368</v>
      </c>
      <c r="I185" s="30">
        <v>46369</v>
      </c>
    </row>
    <row r="186" spans="3:9" ht="54" customHeight="1" thickBot="1" x14ac:dyDescent="0.4">
      <c r="C186" s="31" t="str">
        <v/>
      </c>
      <c r="D186" s="31" t="str">
        <v/>
      </c>
      <c r="E186" s="31" t="str">
        <v/>
      </c>
      <c r="F186" s="31" t="str">
        <v/>
      </c>
      <c r="G186" s="31" t="str">
        <v/>
      </c>
      <c r="H186" s="31" t="str">
        <v/>
      </c>
      <c r="I186" s="32" t="str">
        <v/>
      </c>
    </row>
    <row r="187" spans="3:9" ht="28.5" customHeight="1" x14ac:dyDescent="0.35">
      <c r="C187" s="29">
        <v>46370</v>
      </c>
      <c r="D187" s="29">
        <v>46371</v>
      </c>
      <c r="E187" s="29">
        <v>46372</v>
      </c>
      <c r="F187" s="29">
        <v>46373</v>
      </c>
      <c r="G187" s="29">
        <v>46374</v>
      </c>
      <c r="H187" s="29">
        <v>46375</v>
      </c>
      <c r="I187" s="30">
        <v>46376</v>
      </c>
    </row>
    <row r="188" spans="3:9" ht="54" customHeight="1" thickBot="1" x14ac:dyDescent="0.4">
      <c r="C188" s="31" t="str">
        <v/>
      </c>
      <c r="D188" s="31" t="str">
        <v/>
      </c>
      <c r="E188" s="31" t="str">
        <v/>
      </c>
      <c r="F188" s="31" t="str">
        <v/>
      </c>
      <c r="G188" s="31" t="str">
        <v/>
      </c>
      <c r="H188" s="31" t="str">
        <v/>
      </c>
      <c r="I188" s="32" t="str">
        <v/>
      </c>
    </row>
    <row r="189" spans="3:9" ht="28.5" customHeight="1" x14ac:dyDescent="0.35">
      <c r="C189" s="29">
        <v>46377</v>
      </c>
      <c r="D189" s="29">
        <v>46378</v>
      </c>
      <c r="E189" s="29">
        <v>46379</v>
      </c>
      <c r="F189" s="29">
        <v>46380</v>
      </c>
      <c r="G189" s="29">
        <v>46381</v>
      </c>
      <c r="H189" s="29">
        <v>46382</v>
      </c>
      <c r="I189" s="30">
        <v>46383</v>
      </c>
    </row>
    <row r="190" spans="3:9" ht="54" customHeight="1" thickBot="1" x14ac:dyDescent="0.4">
      <c r="C190" s="31" t="str">
        <v/>
      </c>
      <c r="D190" s="31" t="str">
        <v/>
      </c>
      <c r="E190" s="31" t="str">
        <v/>
      </c>
      <c r="F190" s="31" t="str">
        <v/>
      </c>
      <c r="G190" s="31" t="str">
        <v/>
      </c>
      <c r="H190" s="31" t="str">
        <v/>
      </c>
      <c r="I190" s="32" t="str">
        <v/>
      </c>
    </row>
    <row r="191" spans="3:9" ht="28.5" customHeight="1" x14ac:dyDescent="0.35">
      <c r="C191" s="29">
        <v>46384</v>
      </c>
      <c r="D191" s="29">
        <v>46385</v>
      </c>
      <c r="E191" s="29">
        <v>46386</v>
      </c>
      <c r="F191" s="29">
        <v>46387</v>
      </c>
      <c r="G191" s="29" t="str">
        <v/>
      </c>
      <c r="H191" s="29" t="str">
        <v/>
      </c>
      <c r="I191" s="30" t="str">
        <v/>
      </c>
    </row>
    <row r="192" spans="3:9" ht="54" customHeight="1" thickBot="1" x14ac:dyDescent="0.4">
      <c r="C192" s="31" t="str">
        <v/>
      </c>
      <c r="D192" s="31" t="str">
        <v/>
      </c>
      <c r="E192" s="31" t="str">
        <v/>
      </c>
      <c r="F192" s="31" t="str">
        <v/>
      </c>
      <c r="G192" s="31" t="str">
        <v/>
      </c>
      <c r="H192" s="31" t="str">
        <v/>
      </c>
      <c r="I192" s="32" t="str">
        <v/>
      </c>
    </row>
    <row r="193" spans="3:9" ht="28.5" customHeight="1" x14ac:dyDescent="0.35">
      <c r="C193" s="29" t="str">
        <v/>
      </c>
      <c r="D193" s="29" t="str">
        <v/>
      </c>
      <c r="E193" s="29" t="str">
        <v/>
      </c>
      <c r="F193" s="29" t="str">
        <v/>
      </c>
      <c r="G193" s="29" t="str">
        <v/>
      </c>
      <c r="H193" s="29" t="str">
        <v/>
      </c>
      <c r="I193" s="30" t="str">
        <v/>
      </c>
    </row>
    <row r="194" spans="3:9" ht="54" customHeight="1" thickBot="1" x14ac:dyDescent="0.4">
      <c r="C194" s="31" t="str">
        <v/>
      </c>
      <c r="D194" s="31" t="str">
        <v/>
      </c>
      <c r="E194" s="31" t="str">
        <v/>
      </c>
      <c r="F194" s="31" t="str">
        <v/>
      </c>
      <c r="G194" s="31" t="str">
        <v/>
      </c>
      <c r="H194" s="31" t="str">
        <v/>
      </c>
      <c r="I194" s="32" t="str">
        <v/>
      </c>
    </row>
    <row r="195" spans="3:9" ht="15.75" customHeight="1" x14ac:dyDescent="0.35"/>
  </sheetData>
  <mergeCells count="12">
    <mergeCell ref="C5:I5"/>
    <mergeCell ref="C85:I85"/>
    <mergeCell ref="C21:I21"/>
    <mergeCell ref="C37:I37"/>
    <mergeCell ref="C53:I53"/>
    <mergeCell ref="C69:I69"/>
    <mergeCell ref="C181:I181"/>
    <mergeCell ref="C101:I101"/>
    <mergeCell ref="C117:I117"/>
    <mergeCell ref="C133:I133"/>
    <mergeCell ref="C149:I149"/>
    <mergeCell ref="C165:I165"/>
  </mergeCells>
  <conditionalFormatting sqref="C7:I18">
    <cfRule type="expression" dxfId="52" priority="25">
      <formula>IF(ISNUMBER(C7), AND(C7&lt;&gt;"", NETWORKDAYS.INTL(C7,C7,weekend.type, holiday_dates)=0), AND(C6&lt;&gt;"", NETWORKDAYS.INTL(C6,C6,weekend.type, holiday_dates)=0))</formula>
    </cfRule>
    <cfRule type="expression" dxfId="51" priority="26">
      <formula>AND(show.planner="Yes",IF(ISNUMBER(C7),COUNTIFS(planner_dates,C7),COUNTIFS(planner_dates,C6)))</formula>
    </cfRule>
  </conditionalFormatting>
  <conditionalFormatting sqref="C23:I34">
    <cfRule type="expression" dxfId="30" priority="23">
      <formula>IF(ISNUMBER(C23), AND(C23&lt;&gt;"", NETWORKDAYS.INTL(C23,C23,weekend.type, holiday_dates)=0), AND(C22&lt;&gt;"", NETWORKDAYS.INTL(C22,C22,weekend.type, holiday_dates)=0))</formula>
    </cfRule>
    <cfRule type="expression" dxfId="29" priority="24">
      <formula>AND(show.planner="Yes",IF(ISNUMBER(C23),COUNTIFS(planner_dates,C23),COUNTIFS(planner_dates,C22)))</formula>
    </cfRule>
  </conditionalFormatting>
  <conditionalFormatting sqref="C39:I50">
    <cfRule type="expression" dxfId="32" priority="21">
      <formula>IF(ISNUMBER(C39), AND(C39&lt;&gt;"", NETWORKDAYS.INTL(C39,C39,weekend.type, holiday_dates)=0), AND(C38&lt;&gt;"", NETWORKDAYS.INTL(C38,C38,weekend.type, holiday_dates)=0))</formula>
    </cfRule>
    <cfRule type="expression" dxfId="31" priority="22">
      <formula>AND(show.planner="Yes",IF(ISNUMBER(C39),COUNTIFS(planner_dates,C39),COUNTIFS(planner_dates,C38)))</formula>
    </cfRule>
  </conditionalFormatting>
  <conditionalFormatting sqref="C55:I66">
    <cfRule type="expression" dxfId="34" priority="19">
      <formula>IF(ISNUMBER(C55), AND(C55&lt;&gt;"", NETWORKDAYS.INTL(C55,C55,weekend.type, holiday_dates)=0), AND(C54&lt;&gt;"", NETWORKDAYS.INTL(C54,C54,weekend.type, holiday_dates)=0))</formula>
    </cfRule>
    <cfRule type="expression" dxfId="33" priority="20">
      <formula>AND(show.planner="Yes",IF(ISNUMBER(C55),COUNTIFS(planner_dates,C55),COUNTIFS(planner_dates,C54)))</formula>
    </cfRule>
  </conditionalFormatting>
  <conditionalFormatting sqref="C71:I82">
    <cfRule type="expression" dxfId="36" priority="17">
      <formula>IF(ISNUMBER(C71), AND(C71&lt;&gt;"", NETWORKDAYS.INTL(C71,C71,weekend.type, holiday_dates)=0), AND(C70&lt;&gt;"", NETWORKDAYS.INTL(C70,C70,weekend.type, holiday_dates)=0))</formula>
    </cfRule>
    <cfRule type="expression" dxfId="35" priority="18">
      <formula>AND(show.planner="Yes",IF(ISNUMBER(C71),COUNTIFS(planner_dates,C71),COUNTIFS(planner_dates,C70)))</formula>
    </cfRule>
  </conditionalFormatting>
  <conditionalFormatting sqref="C87:I98">
    <cfRule type="expression" dxfId="38" priority="15">
      <formula>IF(ISNUMBER(C87), AND(C87&lt;&gt;"", NETWORKDAYS.INTL(C87,C87,weekend.type, holiday_dates)=0), AND(C86&lt;&gt;"", NETWORKDAYS.INTL(C86,C86,weekend.type, holiday_dates)=0))</formula>
    </cfRule>
    <cfRule type="expression" dxfId="37" priority="16">
      <formula>AND(show.planner="Yes",IF(ISNUMBER(C87),COUNTIFS(planner_dates,C87),COUNTIFS(planner_dates,C86)))</formula>
    </cfRule>
  </conditionalFormatting>
  <conditionalFormatting sqref="C103:I114">
    <cfRule type="expression" dxfId="40" priority="11">
      <formula>IF(ISNUMBER(C103), AND(C103&lt;&gt;"", NETWORKDAYS.INTL(C103,C103,weekend.type, holiday_dates)=0), AND(C102&lt;&gt;"", NETWORKDAYS.INTL(C102,C102,weekend.type, holiday_dates)=0))</formula>
    </cfRule>
    <cfRule type="expression" dxfId="39" priority="12">
      <formula>AND(show.planner="Yes",IF(ISNUMBER(C103),COUNTIFS(planner_dates,C103),COUNTIFS(planner_dates,C102)))</formula>
    </cfRule>
  </conditionalFormatting>
  <conditionalFormatting sqref="C119:I130">
    <cfRule type="expression" dxfId="42" priority="9">
      <formula>IF(ISNUMBER(C119), AND(C119&lt;&gt;"", NETWORKDAYS.INTL(C119,C119,weekend.type, holiday_dates)=0), AND(C118&lt;&gt;"", NETWORKDAYS.INTL(C118,C118,weekend.type, holiday_dates)=0))</formula>
    </cfRule>
    <cfRule type="expression" dxfId="41" priority="10">
      <formula>AND(show.planner="Yes",IF(ISNUMBER(C119),COUNTIFS(planner_dates,C119),COUNTIFS(planner_dates,C118)))</formula>
    </cfRule>
  </conditionalFormatting>
  <conditionalFormatting sqref="C135:I146">
    <cfRule type="expression" dxfId="44" priority="7">
      <formula>IF(ISNUMBER(C135), AND(C135&lt;&gt;"", NETWORKDAYS.INTL(C135,C135,weekend.type, holiday_dates)=0), AND(C134&lt;&gt;"", NETWORKDAYS.INTL(C134,C134,weekend.type, holiday_dates)=0))</formula>
    </cfRule>
    <cfRule type="expression" dxfId="43" priority="8">
      <formula>AND(show.planner="Yes",IF(ISNUMBER(C135),COUNTIFS(planner_dates,C135),COUNTIFS(planner_dates,C134)))</formula>
    </cfRule>
  </conditionalFormatting>
  <conditionalFormatting sqref="C151:I162">
    <cfRule type="expression" dxfId="46" priority="5">
      <formula>IF(ISNUMBER(C151), AND(C151&lt;&gt;"", NETWORKDAYS.INTL(C151,C151,weekend.type, holiday_dates)=0), AND(C150&lt;&gt;"", NETWORKDAYS.INTL(C150,C150,weekend.type, holiday_dates)=0))</formula>
    </cfRule>
    <cfRule type="expression" dxfId="45" priority="6">
      <formula>AND(show.planner="Yes",IF(ISNUMBER(C151),COUNTIFS(planner_dates,C151),COUNTIFS(planner_dates,C150)))</formula>
    </cfRule>
  </conditionalFormatting>
  <conditionalFormatting sqref="C167:I178">
    <cfRule type="expression" dxfId="48" priority="3">
      <formula>IF(ISNUMBER(C167), AND(C167&lt;&gt;"", NETWORKDAYS.INTL(C167,C167,weekend.type, holiday_dates)=0), AND(C166&lt;&gt;"", NETWORKDAYS.INTL(C166,C166,weekend.type, holiday_dates)=0))</formula>
    </cfRule>
    <cfRule type="expression" dxfId="47" priority="4">
      <formula>AND(show.planner="Yes",IF(ISNUMBER(C167),COUNTIFS(planner_dates,C167),COUNTIFS(planner_dates,C166)))</formula>
    </cfRule>
  </conditionalFormatting>
  <conditionalFormatting sqref="C183:I194">
    <cfRule type="expression" dxfId="50" priority="1">
      <formula>IF(ISNUMBER(C183), AND(C183&lt;&gt;"", NETWORKDAYS.INTL(C183,C183,weekend.type, holiday_dates)=0), AND(C182&lt;&gt;"", NETWORKDAYS.INTL(C182,C182,weekend.type, holiday_dates)=0))</formula>
    </cfRule>
    <cfRule type="expression" dxfId="49" priority="2">
      <formula>AND(show.planner="Yes",IF(ISNUMBER(C183),COUNTIFS(planner_dates,C183),COUNTIFS(planner_dates,C182)))</formula>
    </cfRule>
  </conditionalFormatting>
  <pageMargins left="0.7" right="0.7" top="0.75" bottom="0.75" header="0.3" footer="0.3"/>
  <pageSetup paperSize="9" scale="59" fitToHeight="12" orientation="portrait" horizontalDpi="90" verticalDpi="90" r:id="rId1"/>
  <rowBreaks count="11" manualBreakCount="11">
    <brk id="19" min="1" max="9" man="1"/>
    <brk id="35" min="1" max="9" man="1"/>
    <brk id="51" min="1" max="9" man="1"/>
    <brk id="67" min="1" max="9" man="1"/>
    <brk id="83" min="1" max="9" man="1"/>
    <brk id="99" min="1" max="9" man="1"/>
    <brk id="115" min="1" max="9" man="1"/>
    <brk id="131" min="1" max="9" man="1"/>
    <brk id="147" min="1" max="9" man="1"/>
    <brk id="163" min="1" max="9" man="1"/>
    <brk id="179" min="1" max="9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0332E-93A3-45F4-8396-D7BB3D18FAC3}">
  <sheetPr codeName="Sheet4">
    <tabColor rgb="FF0070C0"/>
  </sheetPr>
  <dimension ref="C1:E19"/>
  <sheetViews>
    <sheetView showGridLines="0" zoomScale="115" zoomScaleNormal="115" workbookViewId="0">
      <selection activeCell="D2" sqref="D2"/>
    </sheetView>
  </sheetViews>
  <sheetFormatPr defaultRowHeight="14.5" x14ac:dyDescent="0.35"/>
  <cols>
    <col min="1" max="1" width="1.6328125" customWidth="1"/>
    <col min="2" max="2" width="3.6328125" customWidth="1"/>
    <col min="3" max="3" width="14.54296875" customWidth="1"/>
    <col min="4" max="4" width="29.6328125" customWidth="1"/>
    <col min="5" max="5" width="14.90625" customWidth="1"/>
    <col min="6" max="6" width="7.90625" customWidth="1"/>
  </cols>
  <sheetData>
    <row r="1" spans="3:5" s="67" customFormat="1" ht="52.5" customHeight="1" x14ac:dyDescent="0.35">
      <c r="C1" s="68" t="s">
        <v>26</v>
      </c>
    </row>
    <row r="4" spans="3:5" x14ac:dyDescent="0.35">
      <c r="C4" t="s">
        <v>5</v>
      </c>
      <c r="D4" t="s">
        <v>6</v>
      </c>
      <c r="E4" t="s">
        <v>15</v>
      </c>
    </row>
    <row r="5" spans="3:5" x14ac:dyDescent="0.35">
      <c r="C5" s="61">
        <v>46036</v>
      </c>
      <c r="D5" s="62" t="s">
        <v>44</v>
      </c>
      <c r="E5" s="62" t="s">
        <v>45</v>
      </c>
    </row>
    <row r="6" spans="3:5" x14ac:dyDescent="0.35">
      <c r="C6" s="61">
        <v>46048</v>
      </c>
      <c r="D6" s="62" t="s">
        <v>46</v>
      </c>
      <c r="E6" s="62" t="s">
        <v>45</v>
      </c>
    </row>
    <row r="7" spans="3:5" x14ac:dyDescent="0.35">
      <c r="C7" s="61">
        <v>46089</v>
      </c>
      <c r="D7" s="62" t="s">
        <v>47</v>
      </c>
      <c r="E7" s="62" t="s">
        <v>45</v>
      </c>
    </row>
    <row r="8" spans="3:5" x14ac:dyDescent="0.35">
      <c r="C8" s="61">
        <v>46127</v>
      </c>
      <c r="D8" s="62" t="s">
        <v>48</v>
      </c>
      <c r="E8" s="62" t="s">
        <v>45</v>
      </c>
    </row>
    <row r="9" spans="3:5" x14ac:dyDescent="0.35">
      <c r="C9" s="61">
        <v>46246</v>
      </c>
      <c r="D9" s="62" t="s">
        <v>49</v>
      </c>
      <c r="E9" s="62" t="s">
        <v>45</v>
      </c>
    </row>
    <row r="10" spans="3:5" x14ac:dyDescent="0.35">
      <c r="C10" s="61">
        <v>46036</v>
      </c>
      <c r="D10" s="62" t="s">
        <v>44</v>
      </c>
      <c r="E10" s="62" t="s">
        <v>45</v>
      </c>
    </row>
    <row r="11" spans="3:5" x14ac:dyDescent="0.35">
      <c r="C11" s="61">
        <v>46048</v>
      </c>
      <c r="D11" s="62" t="s">
        <v>46</v>
      </c>
      <c r="E11" s="62" t="s">
        <v>45</v>
      </c>
    </row>
    <row r="12" spans="3:5" x14ac:dyDescent="0.35">
      <c r="C12" s="61">
        <v>46089</v>
      </c>
      <c r="D12" s="62" t="s">
        <v>47</v>
      </c>
      <c r="E12" s="62" t="s">
        <v>45</v>
      </c>
    </row>
    <row r="13" spans="3:5" x14ac:dyDescent="0.35">
      <c r="C13" s="61">
        <v>46127</v>
      </c>
      <c r="D13" s="62" t="s">
        <v>48</v>
      </c>
      <c r="E13" s="62" t="s">
        <v>45</v>
      </c>
    </row>
    <row r="14" spans="3:5" x14ac:dyDescent="0.35">
      <c r="C14" s="61">
        <v>46246</v>
      </c>
      <c r="D14" s="62" t="s">
        <v>49</v>
      </c>
      <c r="E14" s="62" t="s">
        <v>45</v>
      </c>
    </row>
    <row r="15" spans="3:5" x14ac:dyDescent="0.35">
      <c r="C15" s="61">
        <v>46036</v>
      </c>
      <c r="D15" s="62" t="s">
        <v>44</v>
      </c>
      <c r="E15" s="62" t="s">
        <v>45</v>
      </c>
    </row>
    <row r="16" spans="3:5" x14ac:dyDescent="0.35">
      <c r="C16" s="61">
        <v>46048</v>
      </c>
      <c r="D16" s="62" t="s">
        <v>46</v>
      </c>
      <c r="E16" s="62" t="s">
        <v>45</v>
      </c>
    </row>
    <row r="17" spans="3:5" x14ac:dyDescent="0.35">
      <c r="C17" s="61">
        <v>46089</v>
      </c>
      <c r="D17" s="62" t="s">
        <v>47</v>
      </c>
      <c r="E17" s="62" t="s">
        <v>45</v>
      </c>
    </row>
    <row r="18" spans="3:5" x14ac:dyDescent="0.35">
      <c r="C18" s="61">
        <v>46127</v>
      </c>
      <c r="D18" s="62" t="s">
        <v>48</v>
      </c>
      <c r="E18" s="62" t="s">
        <v>45</v>
      </c>
    </row>
    <row r="19" spans="3:5" x14ac:dyDescent="0.35">
      <c r="C19" s="61">
        <v>46246</v>
      </c>
      <c r="D19" s="62" t="s">
        <v>49</v>
      </c>
      <c r="E19" s="62" t="s">
        <v>45</v>
      </c>
    </row>
  </sheetData>
  <pageMargins left="0.7" right="0.7" top="0.75" bottom="0.75" header="0.3" footer="0.3"/>
  <drawing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1A7CC5-69D3-432B-9C1E-D9C37C868938}">
  <sheetPr codeName="Sheet5"/>
  <dimension ref="B1:J29"/>
  <sheetViews>
    <sheetView zoomScaleNormal="100" workbookViewId="0">
      <selection activeCell="F4" sqref="F4:G4"/>
    </sheetView>
  </sheetViews>
  <sheetFormatPr defaultRowHeight="14.5" x14ac:dyDescent="0.35"/>
  <cols>
    <col min="1" max="1" width="1.54296875" customWidth="1"/>
    <col min="2" max="2" width="22.08984375" bestFit="1" customWidth="1"/>
    <col min="3" max="3" width="7.6328125" customWidth="1"/>
    <col min="4" max="4" width="45.6328125" bestFit="1" customWidth="1"/>
    <col min="5" max="5" width="3" customWidth="1"/>
    <col min="7" max="7" width="13.36328125" bestFit="1" customWidth="1"/>
    <col min="8" max="9" width="4.36328125" customWidth="1"/>
    <col min="10" max="10" width="11.08984375" bestFit="1" customWidth="1"/>
    <col min="11" max="11" width="25" bestFit="1" customWidth="1"/>
  </cols>
  <sheetData>
    <row r="1" spans="2:10" s="67" customFormat="1" ht="52.5" customHeight="1" x14ac:dyDescent="0.35">
      <c r="B1" s="68" t="s">
        <v>28</v>
      </c>
    </row>
    <row r="3" spans="2:10" x14ac:dyDescent="0.35">
      <c r="F3" t="s">
        <v>8</v>
      </c>
    </row>
    <row r="4" spans="2:10" x14ac:dyDescent="0.35">
      <c r="B4" s="18" t="s">
        <v>0</v>
      </c>
      <c r="C4" s="22">
        <v>2026</v>
      </c>
      <c r="D4" s="23" t="s">
        <v>31</v>
      </c>
      <c r="F4" s="69" t="s">
        <v>7</v>
      </c>
      <c r="G4" s="69" t="s">
        <v>15</v>
      </c>
    </row>
    <row r="5" spans="2:10" x14ac:dyDescent="0.35">
      <c r="B5" s="18" t="s">
        <v>1</v>
      </c>
      <c r="C5" s="22">
        <v>1</v>
      </c>
      <c r="D5" s="23" t="s">
        <v>2</v>
      </c>
      <c r="F5" t="s">
        <v>11</v>
      </c>
      <c r="G5" t="s">
        <v>13</v>
      </c>
      <c r="J5" s="17"/>
    </row>
    <row r="6" spans="2:10" x14ac:dyDescent="0.35">
      <c r="B6" s="18" t="s">
        <v>4</v>
      </c>
      <c r="C6" s="22">
        <v>1</v>
      </c>
      <c r="D6" s="23" t="s">
        <v>30</v>
      </c>
      <c r="F6" s="62" t="s">
        <v>50</v>
      </c>
      <c r="G6" s="62" t="s">
        <v>45</v>
      </c>
      <c r="J6" s="17"/>
    </row>
    <row r="7" spans="2:10" x14ac:dyDescent="0.35">
      <c r="B7" s="18" t="s">
        <v>29</v>
      </c>
      <c r="C7" s="22" t="s">
        <v>19</v>
      </c>
      <c r="D7" s="24"/>
      <c r="F7" s="62" t="s">
        <v>51</v>
      </c>
      <c r="G7" s="62" t="s">
        <v>52</v>
      </c>
      <c r="J7" s="17"/>
    </row>
    <row r="8" spans="2:10" x14ac:dyDescent="0.35">
      <c r="F8" s="62" t="s">
        <v>12</v>
      </c>
      <c r="G8" s="62" t="s">
        <v>53</v>
      </c>
      <c r="J8" s="17"/>
    </row>
    <row r="9" spans="2:10" x14ac:dyDescent="0.35">
      <c r="F9" s="62" t="s">
        <v>54</v>
      </c>
      <c r="G9" s="62" t="s">
        <v>55</v>
      </c>
      <c r="J9" s="17"/>
    </row>
    <row r="10" spans="2:10" x14ac:dyDescent="0.35">
      <c r="F10" t="s">
        <v>9</v>
      </c>
      <c r="G10" t="s">
        <v>14</v>
      </c>
      <c r="J10" s="17"/>
    </row>
    <row r="11" spans="2:10" x14ac:dyDescent="0.35">
      <c r="F11" t="s">
        <v>10</v>
      </c>
      <c r="G11" t="s">
        <v>16</v>
      </c>
      <c r="J11" s="17"/>
    </row>
    <row r="12" spans="2:10" x14ac:dyDescent="0.35">
      <c r="F12" t="s">
        <v>17</v>
      </c>
      <c r="G12" t="s">
        <v>18</v>
      </c>
      <c r="J12" s="17"/>
    </row>
    <row r="13" spans="2:10" x14ac:dyDescent="0.35">
      <c r="J13" s="17"/>
    </row>
    <row r="14" spans="2:10" x14ac:dyDescent="0.35">
      <c r="J14" s="17"/>
    </row>
    <row r="15" spans="2:10" x14ac:dyDescent="0.35">
      <c r="J15" s="17"/>
    </row>
    <row r="16" spans="2:10" x14ac:dyDescent="0.35">
      <c r="J16" s="17"/>
    </row>
    <row r="17" spans="10:10" x14ac:dyDescent="0.35">
      <c r="J17" s="17"/>
    </row>
    <row r="18" spans="10:10" x14ac:dyDescent="0.35">
      <c r="J18" s="17"/>
    </row>
    <row r="19" spans="10:10" x14ac:dyDescent="0.35">
      <c r="J19" s="17"/>
    </row>
    <row r="20" spans="10:10" x14ac:dyDescent="0.35">
      <c r="J20" s="17"/>
    </row>
    <row r="21" spans="10:10" x14ac:dyDescent="0.35">
      <c r="J21" s="17"/>
    </row>
    <row r="22" spans="10:10" x14ac:dyDescent="0.35">
      <c r="J22" s="17"/>
    </row>
    <row r="23" spans="10:10" x14ac:dyDescent="0.35">
      <c r="J23" s="17"/>
    </row>
    <row r="24" spans="10:10" x14ac:dyDescent="0.35">
      <c r="J24" s="17"/>
    </row>
    <row r="25" spans="10:10" x14ac:dyDescent="0.35">
      <c r="J25" s="17"/>
    </row>
    <row r="26" spans="10:10" x14ac:dyDescent="0.35">
      <c r="J26" s="17"/>
    </row>
    <row r="27" spans="10:10" x14ac:dyDescent="0.35">
      <c r="J27" s="17"/>
    </row>
    <row r="28" spans="10:10" x14ac:dyDescent="0.35">
      <c r="J28" s="17"/>
    </row>
    <row r="29" spans="10:10" x14ac:dyDescent="0.35">
      <c r="J29" s="17"/>
    </row>
  </sheetData>
  <dataValidations count="1">
    <dataValidation type="list" allowBlank="1" showInputMessage="1" showErrorMessage="1" sqref="C7" xr:uid="{AF06E0B4-6F8C-4851-9DE2-195ECCFB2B12}">
      <formula1>"Yes, No"</formula1>
    </dataValidation>
  </dataValidations>
  <pageMargins left="0.7" right="0.7" top="0.75" bottom="0.75" header="0.3" footer="0.3"/>
  <drawing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47C3CA-E625-4F2E-A29D-F1C9D9079E39}">
  <sheetPr codeName="Sheet6"/>
  <dimension ref="A1:AY202"/>
  <sheetViews>
    <sheetView workbookViewId="0">
      <selection activeCell="AS13" sqref="AS13"/>
    </sheetView>
  </sheetViews>
  <sheetFormatPr defaultRowHeight="14.5" x14ac:dyDescent="0.35"/>
  <cols>
    <col min="1" max="2" width="1.90625" customWidth="1"/>
    <col min="4" max="7" width="9.90625" bestFit="1" customWidth="1"/>
    <col min="8" max="8" width="22.36328125" bestFit="1" customWidth="1"/>
    <col min="9" max="10" width="9.90625" bestFit="1" customWidth="1"/>
    <col min="14" max="14" width="16.54296875" bestFit="1" customWidth="1"/>
    <col min="15" max="15" width="29.08984375" bestFit="1" customWidth="1"/>
    <col min="16" max="16" width="13.36328125" bestFit="1" customWidth="1"/>
    <col min="17" max="17" width="3.90625" customWidth="1"/>
    <col min="19" max="19" width="36" bestFit="1" customWidth="1"/>
    <col min="26" max="26" width="13.90625" bestFit="1" customWidth="1"/>
    <col min="36" max="37" width="9.6328125" bestFit="1" customWidth="1"/>
    <col min="38" max="42" width="9.36328125" bestFit="1" customWidth="1"/>
    <col min="44" max="50" width="9.6328125" bestFit="1" customWidth="1"/>
  </cols>
  <sheetData>
    <row r="1" spans="1:51" s="1" customFormat="1" ht="52.5" customHeight="1" x14ac:dyDescent="0.35">
      <c r="A1" s="8"/>
      <c r="C1" s="2" t="s">
        <v>39</v>
      </c>
    </row>
    <row r="8" spans="1:51" x14ac:dyDescent="0.35">
      <c r="C8">
        <v>1</v>
      </c>
      <c r="E8" s="3">
        <f>DATE(cal.year,C8,1)</f>
        <v>46023</v>
      </c>
      <c r="F8">
        <f>WEEKDAY(E8,week.start+10)</f>
        <v>4</v>
      </c>
      <c r="H8" s="4">
        <f>E8</f>
        <v>46023</v>
      </c>
      <c r="N8" t="s">
        <v>21</v>
      </c>
      <c r="O8" s="3">
        <f ca="1">TODAY()</f>
        <v>46020</v>
      </c>
    </row>
    <row r="9" spans="1:51" x14ac:dyDescent="0.35">
      <c r="E9" t="s">
        <v>3</v>
      </c>
      <c r="H9" s="3">
        <f>E8-F8+1</f>
        <v>46020</v>
      </c>
      <c r="AJ9" t="s">
        <v>41</v>
      </c>
      <c r="AS9" t="s">
        <v>42</v>
      </c>
    </row>
    <row r="10" spans="1:51" x14ac:dyDescent="0.35">
      <c r="N10" t="s">
        <v>22</v>
      </c>
      <c r="R10" t="s">
        <v>25</v>
      </c>
      <c r="V10" t="s">
        <v>32</v>
      </c>
      <c r="Z10" t="s">
        <v>34</v>
      </c>
      <c r="AA10" s="27">
        <f>'Any Month'!C3</f>
        <v>2</v>
      </c>
    </row>
    <row r="12" spans="1:51" x14ac:dyDescent="0.35">
      <c r="D12" t="str">
        <f>TEXT(D13,"DDD")</f>
        <v>Mon</v>
      </c>
      <c r="E12" t="str">
        <f t="shared" ref="E12:J12" si="0">TEXT(E13,"DDD")</f>
        <v>Tue</v>
      </c>
      <c r="F12" t="str">
        <f t="shared" si="0"/>
        <v>Wed</v>
      </c>
      <c r="G12" t="str">
        <f t="shared" si="0"/>
        <v>Thu</v>
      </c>
      <c r="H12" t="str">
        <f t="shared" si="0"/>
        <v>Fri</v>
      </c>
      <c r="I12" t="str">
        <f t="shared" si="0"/>
        <v>Sat</v>
      </c>
      <c r="J12" t="str">
        <f t="shared" si="0"/>
        <v>Sun</v>
      </c>
      <c r="K12" t="s">
        <v>27</v>
      </c>
      <c r="N12" t="s">
        <v>5</v>
      </c>
      <c r="O12" t="s">
        <v>6</v>
      </c>
      <c r="P12" t="s">
        <v>15</v>
      </c>
      <c r="R12" t="s">
        <v>23</v>
      </c>
      <c r="S12" t="s">
        <v>24</v>
      </c>
      <c r="V12" s="25" t="s">
        <v>33</v>
      </c>
      <c r="Z12" t="s">
        <v>35</v>
      </c>
    </row>
    <row r="13" spans="1:51" x14ac:dyDescent="0.35">
      <c r="C13" s="6">
        <v>1</v>
      </c>
      <c r="D13" s="7" cm="1">
        <f t="array" ref="D13:J18">_xlfn.LET(_xlpm.mStart, DATE(cal.year, C13, 1), _xlpm.wDay, WEEKDAY(_xlpm.mStart, 10+week.start), _xlfn.SEQUENCE(6,7,_xlpm.mStart-_xlpm.wDay+1))</f>
        <v>46020</v>
      </c>
      <c r="E13" s="5">
        <v>46021</v>
      </c>
      <c r="F13" s="5">
        <v>46022</v>
      </c>
      <c r="G13" s="5">
        <v>46023</v>
      </c>
      <c r="H13" s="5">
        <v>46024</v>
      </c>
      <c r="I13" s="5">
        <v>46025</v>
      </c>
      <c r="J13" s="5">
        <v>46026</v>
      </c>
      <c r="K13">
        <f t="shared" ref="K13:K44" si="1">WEEKNUM(D13,10+week.start)</f>
        <v>53</v>
      </c>
      <c r="N13" s="17" cm="1">
        <f t="array" aca="1" ref="N13:P27" ca="1">_xlfn._xlws.SORT(_xlfn._xlws.FILTER(Plan[], Plan[Date]&gt;=O8),1)</f>
        <v>46036</v>
      </c>
      <c r="O13" t="str">
        <f ca="1"/>
        <v>Makara Sankranthi</v>
      </c>
      <c r="P13" t="str">
        <f ca="1"/>
        <v>Festival</v>
      </c>
      <c r="R13" s="18" t="str">
        <f ca="1">_xlfn.XLOOKUP(P13,icons[Type],icons[Icon],"")</f>
        <v>🛕</v>
      </c>
      <c r="S13" s="18" t="str">
        <f ca="1">IFERROR(IF(N13=0,"",TEXT(N13,"d-mmm")&amp;": "&amp;O13),"No upcoming activities")</f>
        <v>14-Jan: Makara Sankranthi</v>
      </c>
      <c r="V13" s="18" cm="1">
        <f t="array" ref="V13:V24">_xlfn.SEQUENCE(12)</f>
        <v>1</v>
      </c>
      <c r="Z13" s="28" t="str" cm="1">
        <f t="array" ref="Z13:AF18">_xlfn.LET(_xlpm.dt, _xlfn._xlws.FILTER(monthly.calendar, month.nums=AA10), IF(MONTH(_xlpm.dt)&lt;&gt;AA10,"",_xlpm.dt))</f>
        <v/>
      </c>
      <c r="AA13" s="28" t="str">
        <v/>
      </c>
      <c r="AB13" s="28" t="str">
        <v/>
      </c>
      <c r="AC13" s="28" t="str">
        <v/>
      </c>
      <c r="AD13" s="28" t="str">
        <v/>
      </c>
      <c r="AE13" s="28" t="str">
        <v/>
      </c>
      <c r="AF13" s="28">
        <v>46054</v>
      </c>
      <c r="AI13" s="35">
        <v>1</v>
      </c>
      <c r="AJ13" s="36" t="str" cm="1">
        <f t="array" ref="AJ13:AP18">_xlfn.LET(_xlpm.dt, _xlfn._xlws.FILTER(monthly.calendar, month.nums=AI13), IF(MONTH(_xlpm.dt)&lt;&gt;AI13,"",_xlpm.dt))</f>
        <v/>
      </c>
      <c r="AK13" s="36" t="str">
        <v/>
      </c>
      <c r="AL13" s="36" t="str">
        <v/>
      </c>
      <c r="AM13" s="36">
        <v>46023</v>
      </c>
      <c r="AN13" s="36">
        <v>46024</v>
      </c>
      <c r="AO13" s="36">
        <v>46025</v>
      </c>
      <c r="AP13" s="36">
        <v>46026</v>
      </c>
      <c r="AQ13" s="34"/>
      <c r="AS13" s="36" t="str" cm="1">
        <f t="array" ref="AS13:AY24">_xlfn.WRAPROWS(_xlfn.TOCOL(_xlfn.HSTACK(_xlfn.ANCHORARRAY(AJ13),_xlfn.ANCHORARRAY(AJ21))),7)</f>
        <v/>
      </c>
      <c r="AT13" s="36" t="str">
        <v/>
      </c>
      <c r="AU13" s="36" t="str">
        <v/>
      </c>
      <c r="AV13" s="36">
        <v>46023</v>
      </c>
      <c r="AW13" s="36">
        <v>46024</v>
      </c>
      <c r="AX13" s="36">
        <v>46025</v>
      </c>
      <c r="AY13" s="36">
        <v>46026</v>
      </c>
    </row>
    <row r="14" spans="1:51" x14ac:dyDescent="0.35">
      <c r="C14" s="6">
        <f>C13</f>
        <v>1</v>
      </c>
      <c r="D14" s="5">
        <v>46027</v>
      </c>
      <c r="E14" s="5">
        <v>46028</v>
      </c>
      <c r="F14" s="5">
        <v>46029</v>
      </c>
      <c r="G14" s="5">
        <v>46030</v>
      </c>
      <c r="H14" s="5">
        <v>46031</v>
      </c>
      <c r="I14" s="5">
        <v>46032</v>
      </c>
      <c r="J14" s="5">
        <v>46033</v>
      </c>
      <c r="K14">
        <f t="shared" si="1"/>
        <v>2</v>
      </c>
      <c r="N14" s="17">
        <f ca="1"/>
        <v>46036</v>
      </c>
      <c r="O14" t="str">
        <f ca="1"/>
        <v>Makara Sankranthi</v>
      </c>
      <c r="P14" t="str">
        <f ca="1"/>
        <v>Festival</v>
      </c>
      <c r="R14" s="18" t="str">
        <f ca="1">_xlfn.XLOOKUP(P14,icons[Type],icons[Icon],"")</f>
        <v>🛕</v>
      </c>
      <c r="S14" s="18" t="str">
        <f t="shared" ref="S14:S23" ca="1" si="2">IF(N14=0,"",TEXT(N14,"d-mmm")&amp;": "&amp;O14)</f>
        <v>14-Jan: Makara Sankranthi</v>
      </c>
      <c r="V14" s="18">
        <v>2</v>
      </c>
      <c r="Z14" s="28">
        <v>46055</v>
      </c>
      <c r="AA14" s="28">
        <v>46056</v>
      </c>
      <c r="AB14" s="28">
        <v>46057</v>
      </c>
      <c r="AC14" s="28">
        <v>46058</v>
      </c>
      <c r="AD14" s="28">
        <v>46059</v>
      </c>
      <c r="AE14" s="28">
        <v>46060</v>
      </c>
      <c r="AF14" s="28">
        <v>46061</v>
      </c>
      <c r="AJ14" s="36">
        <v>46027</v>
      </c>
      <c r="AK14" s="36">
        <v>46028</v>
      </c>
      <c r="AL14" s="36">
        <v>46029</v>
      </c>
      <c r="AM14" s="36">
        <v>46030</v>
      </c>
      <c r="AN14" s="36">
        <v>46031</v>
      </c>
      <c r="AO14" s="36">
        <v>46032</v>
      </c>
      <c r="AP14" s="36">
        <v>46033</v>
      </c>
      <c r="AQ14" s="34"/>
      <c r="AS14" s="37" t="str">
        <v/>
      </c>
      <c r="AT14" s="37" t="str">
        <v/>
      </c>
      <c r="AU14" s="37" t="str">
        <v/>
      </c>
      <c r="AV14" s="37" t="str">
        <v/>
      </c>
      <c r="AW14" s="37" t="str">
        <v/>
      </c>
      <c r="AX14" s="37" t="str">
        <v/>
      </c>
      <c r="AY14" s="37" t="str">
        <v/>
      </c>
    </row>
    <row r="15" spans="1:51" x14ac:dyDescent="0.35">
      <c r="C15" s="6">
        <f t="shared" ref="C15:C18" si="3">C14</f>
        <v>1</v>
      </c>
      <c r="D15" s="5">
        <v>46034</v>
      </c>
      <c r="E15" s="5">
        <v>46035</v>
      </c>
      <c r="F15" s="5">
        <v>46036</v>
      </c>
      <c r="G15" s="5">
        <v>46037</v>
      </c>
      <c r="H15" s="5">
        <v>46038</v>
      </c>
      <c r="I15" s="5">
        <v>46039</v>
      </c>
      <c r="J15" s="5">
        <v>46040</v>
      </c>
      <c r="K15">
        <f t="shared" si="1"/>
        <v>3</v>
      </c>
      <c r="N15" s="17">
        <f ca="1"/>
        <v>46036</v>
      </c>
      <c r="O15" t="str">
        <f ca="1"/>
        <v>Makara Sankranthi</v>
      </c>
      <c r="P15" t="str">
        <f ca="1"/>
        <v>Festival</v>
      </c>
      <c r="R15" s="18" t="str">
        <f ca="1">_xlfn.XLOOKUP(P15,icons[Type],icons[Icon],"")</f>
        <v>🛕</v>
      </c>
      <c r="S15" s="18" t="str">
        <f t="shared" ca="1" si="2"/>
        <v>14-Jan: Makara Sankranthi</v>
      </c>
      <c r="V15" s="18">
        <v>3</v>
      </c>
      <c r="Z15" s="28">
        <v>46062</v>
      </c>
      <c r="AA15" s="28">
        <v>46063</v>
      </c>
      <c r="AB15" s="28">
        <v>46064</v>
      </c>
      <c r="AC15" s="28">
        <v>46065</v>
      </c>
      <c r="AD15" s="28">
        <v>46066</v>
      </c>
      <c r="AE15" s="28">
        <v>46067</v>
      </c>
      <c r="AF15" s="28">
        <v>46068</v>
      </c>
      <c r="AJ15" s="36">
        <v>46034</v>
      </c>
      <c r="AK15" s="36">
        <v>46035</v>
      </c>
      <c r="AL15" s="36">
        <v>46036</v>
      </c>
      <c r="AM15" s="36">
        <v>46037</v>
      </c>
      <c r="AN15" s="36">
        <v>46038</v>
      </c>
      <c r="AO15" s="36">
        <v>46039</v>
      </c>
      <c r="AP15" s="36">
        <v>46040</v>
      </c>
      <c r="AQ15" s="34"/>
      <c r="AS15" s="36">
        <v>46027</v>
      </c>
      <c r="AT15" s="36">
        <v>46028</v>
      </c>
      <c r="AU15" s="36">
        <v>46029</v>
      </c>
      <c r="AV15" s="36">
        <v>46030</v>
      </c>
      <c r="AW15" s="36">
        <v>46031</v>
      </c>
      <c r="AX15" s="36">
        <v>46032</v>
      </c>
      <c r="AY15" s="36">
        <v>46033</v>
      </c>
    </row>
    <row r="16" spans="1:51" x14ac:dyDescent="0.35">
      <c r="C16" s="6">
        <f t="shared" si="3"/>
        <v>1</v>
      </c>
      <c r="D16" s="5">
        <v>46041</v>
      </c>
      <c r="E16" s="5">
        <v>46042</v>
      </c>
      <c r="F16" s="5">
        <v>46043</v>
      </c>
      <c r="G16" s="5">
        <v>46044</v>
      </c>
      <c r="H16" s="5">
        <v>46045</v>
      </c>
      <c r="I16" s="5">
        <v>46046</v>
      </c>
      <c r="J16" s="5">
        <v>46047</v>
      </c>
      <c r="K16">
        <f t="shared" si="1"/>
        <v>4</v>
      </c>
      <c r="N16" s="17">
        <f ca="1"/>
        <v>46048</v>
      </c>
      <c r="O16" t="str">
        <f ca="1"/>
        <v>Republic Day</v>
      </c>
      <c r="P16" t="str">
        <f ca="1"/>
        <v>Festival</v>
      </c>
      <c r="R16" s="18" t="str">
        <f ca="1">_xlfn.XLOOKUP(P16,icons[Type],icons[Icon],"")</f>
        <v>🛕</v>
      </c>
      <c r="S16" s="18" t="str">
        <f t="shared" ca="1" si="2"/>
        <v>26-Jan: Republic Day</v>
      </c>
      <c r="V16" s="18">
        <v>4</v>
      </c>
      <c r="Z16" s="28">
        <v>46069</v>
      </c>
      <c r="AA16" s="28">
        <v>46070</v>
      </c>
      <c r="AB16" s="28">
        <v>46071</v>
      </c>
      <c r="AC16" s="28">
        <v>46072</v>
      </c>
      <c r="AD16" s="28">
        <v>46073</v>
      </c>
      <c r="AE16" s="28">
        <v>46074</v>
      </c>
      <c r="AF16" s="28">
        <v>46075</v>
      </c>
      <c r="AJ16" s="36">
        <v>46041</v>
      </c>
      <c r="AK16" s="36">
        <v>46042</v>
      </c>
      <c r="AL16" s="36">
        <v>46043</v>
      </c>
      <c r="AM16" s="36">
        <v>46044</v>
      </c>
      <c r="AN16" s="36">
        <v>46045</v>
      </c>
      <c r="AO16" s="36">
        <v>46046</v>
      </c>
      <c r="AP16" s="36">
        <v>46047</v>
      </c>
      <c r="AQ16" s="34"/>
      <c r="AS16" s="37" t="str">
        <v/>
      </c>
      <c r="AT16" s="37" t="str">
        <v/>
      </c>
      <c r="AU16" s="37" t="str">
        <v/>
      </c>
      <c r="AV16" s="37" t="str">
        <v/>
      </c>
      <c r="AW16" s="37" t="str">
        <v/>
      </c>
      <c r="AX16" s="37" t="str">
        <v/>
      </c>
      <c r="AY16" s="37" t="str">
        <v/>
      </c>
    </row>
    <row r="17" spans="3:51" x14ac:dyDescent="0.35">
      <c r="C17" s="6">
        <f t="shared" si="3"/>
        <v>1</v>
      </c>
      <c r="D17" s="5">
        <v>46048</v>
      </c>
      <c r="E17" s="5">
        <v>46049</v>
      </c>
      <c r="F17" s="5">
        <v>46050</v>
      </c>
      <c r="G17" s="5">
        <v>46051</v>
      </c>
      <c r="H17" s="5">
        <v>46052</v>
      </c>
      <c r="I17" s="5">
        <v>46053</v>
      </c>
      <c r="J17" s="5">
        <v>46054</v>
      </c>
      <c r="K17">
        <f t="shared" si="1"/>
        <v>5</v>
      </c>
      <c r="N17" s="17">
        <f ca="1"/>
        <v>46048</v>
      </c>
      <c r="O17" t="str">
        <f ca="1"/>
        <v>Republic Day</v>
      </c>
      <c r="P17" t="str">
        <f ca="1"/>
        <v>Festival</v>
      </c>
      <c r="R17" s="18" t="str">
        <f ca="1">_xlfn.XLOOKUP(P17,icons[Type],icons[Icon],"")</f>
        <v>🛕</v>
      </c>
      <c r="S17" s="18" t="str">
        <f t="shared" ca="1" si="2"/>
        <v>26-Jan: Republic Day</v>
      </c>
      <c r="V17" s="18">
        <v>5</v>
      </c>
      <c r="Z17" s="28">
        <v>46076</v>
      </c>
      <c r="AA17" s="28">
        <v>46077</v>
      </c>
      <c r="AB17" s="28">
        <v>46078</v>
      </c>
      <c r="AC17" s="28">
        <v>46079</v>
      </c>
      <c r="AD17" s="28">
        <v>46080</v>
      </c>
      <c r="AE17" s="28">
        <v>46081</v>
      </c>
      <c r="AF17" s="28" t="str">
        <v/>
      </c>
      <c r="AJ17" s="36">
        <v>46048</v>
      </c>
      <c r="AK17" s="36">
        <v>46049</v>
      </c>
      <c r="AL17" s="36">
        <v>46050</v>
      </c>
      <c r="AM17" s="36">
        <v>46051</v>
      </c>
      <c r="AN17" s="36">
        <v>46052</v>
      </c>
      <c r="AO17" s="36">
        <v>46053</v>
      </c>
      <c r="AP17" s="36" t="str">
        <v/>
      </c>
      <c r="AQ17" s="34"/>
      <c r="AS17" s="36">
        <v>46034</v>
      </c>
      <c r="AT17" s="36">
        <v>46035</v>
      </c>
      <c r="AU17" s="36">
        <v>46036</v>
      </c>
      <c r="AV17" s="36">
        <v>46037</v>
      </c>
      <c r="AW17" s="36">
        <v>46038</v>
      </c>
      <c r="AX17" s="36">
        <v>46039</v>
      </c>
      <c r="AY17" s="36">
        <v>46040</v>
      </c>
    </row>
    <row r="18" spans="3:51" x14ac:dyDescent="0.35">
      <c r="C18" s="6">
        <f t="shared" si="3"/>
        <v>1</v>
      </c>
      <c r="D18" s="5">
        <v>46055</v>
      </c>
      <c r="E18" s="5">
        <v>46056</v>
      </c>
      <c r="F18" s="5">
        <v>46057</v>
      </c>
      <c r="G18" s="5">
        <v>46058</v>
      </c>
      <c r="H18" s="5">
        <v>46059</v>
      </c>
      <c r="I18" s="5">
        <v>46060</v>
      </c>
      <c r="J18" s="5">
        <v>46061</v>
      </c>
      <c r="K18">
        <f t="shared" si="1"/>
        <v>6</v>
      </c>
      <c r="N18" s="17">
        <f ca="1"/>
        <v>46048</v>
      </c>
      <c r="O18" t="str">
        <f ca="1"/>
        <v>Republic Day</v>
      </c>
      <c r="P18" t="str">
        <f ca="1"/>
        <v>Festival</v>
      </c>
      <c r="R18" s="18" t="str">
        <f ca="1">_xlfn.XLOOKUP(P18,icons[Type],icons[Icon],"")</f>
        <v>🛕</v>
      </c>
      <c r="S18" s="18" t="str">
        <f t="shared" ca="1" si="2"/>
        <v>26-Jan: Republic Day</v>
      </c>
      <c r="V18" s="18">
        <v>6</v>
      </c>
      <c r="Z18" s="28" t="str">
        <v/>
      </c>
      <c r="AA18" s="28" t="str">
        <v/>
      </c>
      <c r="AB18" s="28" t="str">
        <v/>
      </c>
      <c r="AC18" s="28" t="str">
        <v/>
      </c>
      <c r="AD18" s="28" t="str">
        <v/>
      </c>
      <c r="AE18" s="28" t="str">
        <v/>
      </c>
      <c r="AF18" s="28" t="str">
        <v/>
      </c>
      <c r="AJ18" s="36" t="str">
        <v/>
      </c>
      <c r="AK18" s="36" t="str">
        <v/>
      </c>
      <c r="AL18" s="36" t="str">
        <v/>
      </c>
      <c r="AM18" s="36" t="str">
        <v/>
      </c>
      <c r="AN18" s="36" t="str">
        <v/>
      </c>
      <c r="AO18" s="36" t="str">
        <v/>
      </c>
      <c r="AP18" s="36" t="str">
        <v/>
      </c>
      <c r="AQ18" s="34"/>
      <c r="AS18" s="37" t="str">
        <v/>
      </c>
      <c r="AT18" s="37" t="str">
        <v/>
      </c>
      <c r="AU18" s="37" t="str">
        <v>🛕Makara Sankranthi
🛕Makara Sankranthi
🛕Makara Sankranthi</v>
      </c>
      <c r="AV18" s="37" t="str">
        <v/>
      </c>
      <c r="AW18" s="37" t="str">
        <v/>
      </c>
      <c r="AX18" s="37" t="str">
        <v/>
      </c>
      <c r="AY18" s="37" t="str">
        <v/>
      </c>
    </row>
    <row r="19" spans="3:51" x14ac:dyDescent="0.35">
      <c r="C19" s="6">
        <f>C13+1</f>
        <v>2</v>
      </c>
      <c r="D19" s="7" cm="1">
        <f t="array" ref="D19:J24">_xlfn.LET(_xlpm.mStart, DATE(cal.year, C19, 1), _xlpm.wDay, WEEKDAY(_xlpm.mStart, 10+week.start), _xlfn.SEQUENCE(6,7,_xlpm.mStart-_xlpm.wDay+1))</f>
        <v>46048</v>
      </c>
      <c r="E19" s="5">
        <v>46049</v>
      </c>
      <c r="F19" s="5">
        <v>46050</v>
      </c>
      <c r="G19" s="5">
        <v>46051</v>
      </c>
      <c r="H19" s="5">
        <v>46052</v>
      </c>
      <c r="I19" s="5">
        <v>46053</v>
      </c>
      <c r="J19" s="5">
        <v>46054</v>
      </c>
      <c r="K19">
        <f t="shared" si="1"/>
        <v>5</v>
      </c>
      <c r="N19" s="17">
        <f ca="1"/>
        <v>46089</v>
      </c>
      <c r="O19" t="str">
        <f ca="1"/>
        <v>Maha Shivaratri</v>
      </c>
      <c r="P19" t="str">
        <f ca="1"/>
        <v>Festival</v>
      </c>
      <c r="R19" s="18" t="str">
        <f ca="1">_xlfn.XLOOKUP(P19,icons[Type],icons[Icon],"")</f>
        <v>🛕</v>
      </c>
      <c r="S19" s="18" t="str">
        <f t="shared" ca="1" si="2"/>
        <v>8-Mar: Maha Shivaratri</v>
      </c>
      <c r="V19" s="18">
        <v>7</v>
      </c>
      <c r="AS19" s="36">
        <v>46041</v>
      </c>
      <c r="AT19" s="36">
        <v>46042</v>
      </c>
      <c r="AU19" s="36">
        <v>46043</v>
      </c>
      <c r="AV19" s="36">
        <v>46044</v>
      </c>
      <c r="AW19" s="36">
        <v>46045</v>
      </c>
      <c r="AX19" s="36">
        <v>46046</v>
      </c>
      <c r="AY19" s="36">
        <v>46047</v>
      </c>
    </row>
    <row r="20" spans="3:51" x14ac:dyDescent="0.35">
      <c r="C20" s="6">
        <f>C19</f>
        <v>2</v>
      </c>
      <c r="D20" s="5">
        <v>46055</v>
      </c>
      <c r="E20" s="5">
        <v>46056</v>
      </c>
      <c r="F20" s="5">
        <v>46057</v>
      </c>
      <c r="G20" s="5">
        <v>46058</v>
      </c>
      <c r="H20" s="5">
        <v>46059</v>
      </c>
      <c r="I20" s="5">
        <v>46060</v>
      </c>
      <c r="J20" s="5">
        <v>46061</v>
      </c>
      <c r="K20">
        <f t="shared" si="1"/>
        <v>6</v>
      </c>
      <c r="N20" s="17">
        <f ca="1"/>
        <v>46089</v>
      </c>
      <c r="O20" t="str">
        <f ca="1"/>
        <v>Maha Shivaratri</v>
      </c>
      <c r="P20" t="str">
        <f ca="1"/>
        <v>Festival</v>
      </c>
      <c r="R20" s="18" t="str">
        <f ca="1">_xlfn.XLOOKUP(P20,icons[Type],icons[Icon],"")</f>
        <v>🛕</v>
      </c>
      <c r="S20" s="18" t="str">
        <f t="shared" ca="1" si="2"/>
        <v>8-Mar: Maha Shivaratri</v>
      </c>
      <c r="V20" s="18">
        <v>8</v>
      </c>
      <c r="AS20" s="37" t="str">
        <v/>
      </c>
      <c r="AT20" s="37" t="str">
        <v/>
      </c>
      <c r="AU20" s="37" t="str">
        <v/>
      </c>
      <c r="AV20" s="37" t="str">
        <v/>
      </c>
      <c r="AW20" s="37" t="str">
        <v/>
      </c>
      <c r="AX20" s="37" t="str">
        <v/>
      </c>
      <c r="AY20" s="37" t="str">
        <v/>
      </c>
    </row>
    <row r="21" spans="3:51" x14ac:dyDescent="0.35">
      <c r="C21" s="6">
        <f t="shared" ref="C21:C24" si="4">C20</f>
        <v>2</v>
      </c>
      <c r="D21" s="5">
        <v>46062</v>
      </c>
      <c r="E21" s="5">
        <v>46063</v>
      </c>
      <c r="F21" s="5">
        <v>46064</v>
      </c>
      <c r="G21" s="5">
        <v>46065</v>
      </c>
      <c r="H21" s="5">
        <v>46066</v>
      </c>
      <c r="I21" s="5">
        <v>46067</v>
      </c>
      <c r="J21" s="5">
        <v>46068</v>
      </c>
      <c r="K21">
        <f t="shared" si="1"/>
        <v>7</v>
      </c>
      <c r="N21" s="17">
        <f ca="1"/>
        <v>46089</v>
      </c>
      <c r="O21" t="str">
        <f ca="1"/>
        <v>Maha Shivaratri</v>
      </c>
      <c r="P21" t="str">
        <f ca="1"/>
        <v>Festival</v>
      </c>
      <c r="R21" s="18" t="str">
        <f ca="1">_xlfn.XLOOKUP(P21,icons[Type],icons[Icon],"")</f>
        <v>🛕</v>
      </c>
      <c r="S21" s="18" t="str">
        <f t="shared" ca="1" si="2"/>
        <v>8-Mar: Maha Shivaratri</v>
      </c>
      <c r="V21" s="18">
        <v>9</v>
      </c>
      <c r="Z21" t="s">
        <v>36</v>
      </c>
      <c r="AJ21" s="18" t="str" cm="1">
        <f t="array" ref="AJ21:AP26">_xlfn.MAP(_xlfn.ANCHORARRAY(AJ13), _xlfn.LAMBDA(_xlpm.a, IFERROR(_xlfn.LET(_xlpm.events, _xlfn._xlws.FILTER(Plan[Activity],Plan[Date]=_xlpm.a), _xlpm.ic, _xlfn.XLOOKUP(_xlfn._xlws.FILTER(Plan[Type], Plan[Date]=_xlpm.a,"x"), icons[Type], icons[Icon]), _xlfn.TEXTJOIN(CHAR(10),TRUE, _xlpm.ic&amp;_xlpm.events)),"")))</f>
        <v/>
      </c>
      <c r="AK21" s="18" t="str">
        <v/>
      </c>
      <c r="AL21" s="18" t="str">
        <v/>
      </c>
      <c r="AM21" s="18" t="str">
        <v/>
      </c>
      <c r="AN21" s="18" t="str">
        <v/>
      </c>
      <c r="AO21" s="18" t="str">
        <v/>
      </c>
      <c r="AP21" s="18" t="str">
        <v/>
      </c>
      <c r="AS21" s="36">
        <v>46048</v>
      </c>
      <c r="AT21" s="36">
        <v>46049</v>
      </c>
      <c r="AU21" s="36">
        <v>46050</v>
      </c>
      <c r="AV21" s="36">
        <v>46051</v>
      </c>
      <c r="AW21" s="36">
        <v>46052</v>
      </c>
      <c r="AX21" s="36">
        <v>46053</v>
      </c>
      <c r="AY21" s="36" t="str">
        <v/>
      </c>
    </row>
    <row r="22" spans="3:51" x14ac:dyDescent="0.35">
      <c r="C22" s="6">
        <f t="shared" si="4"/>
        <v>2</v>
      </c>
      <c r="D22" s="5">
        <v>46069</v>
      </c>
      <c r="E22" s="5">
        <v>46070</v>
      </c>
      <c r="F22" s="5">
        <v>46071</v>
      </c>
      <c r="G22" s="5">
        <v>46072</v>
      </c>
      <c r="H22" s="5">
        <v>46073</v>
      </c>
      <c r="I22" s="5">
        <v>46074</v>
      </c>
      <c r="J22" s="5">
        <v>46075</v>
      </c>
      <c r="K22">
        <f t="shared" si="1"/>
        <v>8</v>
      </c>
      <c r="N22" s="17">
        <f ca="1"/>
        <v>46127</v>
      </c>
      <c r="O22" t="str">
        <f ca="1"/>
        <v>Rama Navami</v>
      </c>
      <c r="P22" t="str">
        <f ca="1"/>
        <v>Festival</v>
      </c>
      <c r="R22" s="18" t="str">
        <f ca="1">_xlfn.XLOOKUP(P22,icons[Type],icons[Icon],"")</f>
        <v>🛕</v>
      </c>
      <c r="S22" s="18" t="str">
        <f t="shared" ca="1" si="2"/>
        <v>15-Apr: Rama Navami</v>
      </c>
      <c r="V22" s="18">
        <v>10</v>
      </c>
      <c r="Z22" t="str" cm="1">
        <f t="array" ref="Z22:AF27">IFERROR(_xlfn.XLOOKUP(_xlfn.MAP(_xlfn.ANCHORARRAY(Z13),_xlfn.LAMBDA(_xlpm.v, _xlfn._xlws.FILTER(Plan[Type],Plan[Date]=_xlpm.v,""))),icons[Type],icons[Icon])&amp;" "&amp;_xlfn.MAP(_xlfn.ANCHORARRAY(Z13),_xlfn.LAMBDA(_xlpm.v, _xlfn._xlws.FILTER(Plan[Activity],Plan[Date]=_xlpm.v,""))),"")</f>
        <v/>
      </c>
      <c r="AA22" t="str">
        <v/>
      </c>
      <c r="AB22" t="str">
        <v/>
      </c>
      <c r="AC22" t="str">
        <v/>
      </c>
      <c r="AD22" t="str">
        <v/>
      </c>
      <c r="AE22" t="str">
        <v/>
      </c>
      <c r="AF22" t="str">
        <v/>
      </c>
      <c r="AJ22" s="18" t="str">
        <v/>
      </c>
      <c r="AK22" s="18" t="str">
        <v/>
      </c>
      <c r="AL22" s="18" t="str">
        <v/>
      </c>
      <c r="AM22" s="18" t="str">
        <v/>
      </c>
      <c r="AN22" s="18" t="str">
        <v/>
      </c>
      <c r="AO22" s="18" t="str">
        <v/>
      </c>
      <c r="AP22" s="18" t="str">
        <v/>
      </c>
      <c r="AS22" s="37" t="str">
        <v>🛕Republic Day
🛕Republic Day
🛕Republic Day</v>
      </c>
      <c r="AT22" s="37" t="str">
        <v/>
      </c>
      <c r="AU22" s="37" t="str">
        <v/>
      </c>
      <c r="AV22" s="37" t="str">
        <v/>
      </c>
      <c r="AW22" s="37" t="str">
        <v/>
      </c>
      <c r="AX22" s="37" t="str">
        <v/>
      </c>
      <c r="AY22" s="37" t="str">
        <v/>
      </c>
    </row>
    <row r="23" spans="3:51" x14ac:dyDescent="0.35">
      <c r="C23" s="6">
        <f t="shared" si="4"/>
        <v>2</v>
      </c>
      <c r="D23" s="5">
        <v>46076</v>
      </c>
      <c r="E23" s="5">
        <v>46077</v>
      </c>
      <c r="F23" s="5">
        <v>46078</v>
      </c>
      <c r="G23" s="5">
        <v>46079</v>
      </c>
      <c r="H23" s="5">
        <v>46080</v>
      </c>
      <c r="I23" s="5">
        <v>46081</v>
      </c>
      <c r="J23" s="5">
        <v>46082</v>
      </c>
      <c r="K23">
        <f t="shared" si="1"/>
        <v>9</v>
      </c>
      <c r="N23" s="17">
        <f ca="1"/>
        <v>46127</v>
      </c>
      <c r="O23" t="str">
        <f ca="1"/>
        <v>Rama Navami</v>
      </c>
      <c r="P23" t="str">
        <f ca="1"/>
        <v>Festival</v>
      </c>
      <c r="R23" s="18" t="str">
        <f ca="1">_xlfn.XLOOKUP(P23,icons[Type],icons[Icon],"")</f>
        <v>🛕</v>
      </c>
      <c r="S23" s="18" t="str">
        <f t="shared" ca="1" si="2"/>
        <v>15-Apr: Rama Navami</v>
      </c>
      <c r="V23" s="18">
        <v>11</v>
      </c>
      <c r="Z23" t="str">
        <v/>
      </c>
      <c r="AA23" t="str">
        <v/>
      </c>
      <c r="AB23" t="str">
        <v/>
      </c>
      <c r="AC23" t="str">
        <v/>
      </c>
      <c r="AD23" t="str">
        <v/>
      </c>
      <c r="AE23" t="str">
        <v/>
      </c>
      <c r="AF23" t="str">
        <v/>
      </c>
      <c r="AJ23" s="18" t="str">
        <v/>
      </c>
      <c r="AK23" s="18" t="str">
        <v/>
      </c>
      <c r="AL23" s="18" t="str">
        <v>🛕Makara Sankranthi
🛕Makara Sankranthi
🛕Makara Sankranthi</v>
      </c>
      <c r="AM23" s="18" t="str">
        <v/>
      </c>
      <c r="AN23" s="18" t="str">
        <v/>
      </c>
      <c r="AO23" s="18" t="str">
        <v/>
      </c>
      <c r="AP23" s="18" t="str">
        <v/>
      </c>
      <c r="AS23" s="36" t="str">
        <v/>
      </c>
      <c r="AT23" s="36" t="str">
        <v/>
      </c>
      <c r="AU23" s="36" t="str">
        <v/>
      </c>
      <c r="AV23" s="36" t="str">
        <v/>
      </c>
      <c r="AW23" s="36" t="str">
        <v/>
      </c>
      <c r="AX23" s="36" t="str">
        <v/>
      </c>
      <c r="AY23" s="36" t="str">
        <v/>
      </c>
    </row>
    <row r="24" spans="3:51" x14ac:dyDescent="0.35">
      <c r="C24" s="6">
        <f t="shared" si="4"/>
        <v>2</v>
      </c>
      <c r="D24" s="5">
        <v>46083</v>
      </c>
      <c r="E24" s="5">
        <v>46084</v>
      </c>
      <c r="F24" s="5">
        <v>46085</v>
      </c>
      <c r="G24" s="5">
        <v>46086</v>
      </c>
      <c r="H24" s="5">
        <v>46087</v>
      </c>
      <c r="I24" s="5">
        <v>46088</v>
      </c>
      <c r="J24" s="5">
        <v>46089</v>
      </c>
      <c r="K24">
        <f t="shared" si="1"/>
        <v>10</v>
      </c>
      <c r="N24" s="17">
        <f ca="1"/>
        <v>46127</v>
      </c>
      <c r="O24" t="str">
        <f ca="1"/>
        <v>Rama Navami</v>
      </c>
      <c r="P24" t="str">
        <f ca="1"/>
        <v>Festival</v>
      </c>
      <c r="R24" s="18" t="str">
        <f ca="1">_xlfn.XLOOKUP(P24,icons[Type],icons[Icon],"")</f>
        <v>🛕</v>
      </c>
      <c r="S24" s="18" t="str">
        <f t="shared" ref="S24:S36" ca="1" si="5">IF(N24=0,"",TEXT(N24,"d-mmm")&amp;": "&amp;O24)</f>
        <v>15-Apr: Rama Navami</v>
      </c>
      <c r="V24" s="18">
        <v>12</v>
      </c>
      <c r="Z24" t="str">
        <v/>
      </c>
      <c r="AA24" t="str">
        <v/>
      </c>
      <c r="AB24" t="str">
        <v/>
      </c>
      <c r="AC24" t="str">
        <v/>
      </c>
      <c r="AD24" t="str">
        <v/>
      </c>
      <c r="AE24" t="str">
        <v/>
      </c>
      <c r="AF24" t="str">
        <v/>
      </c>
      <c r="AJ24" s="18" t="str">
        <v/>
      </c>
      <c r="AK24" s="18" t="str">
        <v/>
      </c>
      <c r="AL24" s="18" t="str">
        <v/>
      </c>
      <c r="AM24" s="18" t="str">
        <v/>
      </c>
      <c r="AN24" s="18" t="str">
        <v/>
      </c>
      <c r="AO24" s="18" t="str">
        <v/>
      </c>
      <c r="AP24" s="18" t="str">
        <v/>
      </c>
      <c r="AS24" s="37" t="str">
        <v/>
      </c>
      <c r="AT24" s="37" t="str">
        <v/>
      </c>
      <c r="AU24" s="37" t="str">
        <v/>
      </c>
      <c r="AV24" s="37" t="str">
        <v/>
      </c>
      <c r="AW24" s="37" t="str">
        <v/>
      </c>
      <c r="AX24" s="37" t="str">
        <v/>
      </c>
      <c r="AY24" s="37" t="str">
        <v/>
      </c>
    </row>
    <row r="25" spans="3:51" x14ac:dyDescent="0.35">
      <c r="C25" s="6">
        <f t="shared" ref="C25" si="6">C19+1</f>
        <v>3</v>
      </c>
      <c r="D25" s="7" cm="1">
        <f t="array" ref="D25:J30">_xlfn.LET(_xlpm.mStart, DATE(cal.year, C25, 1), _xlpm.wDay, WEEKDAY(_xlpm.mStart, 10+week.start), _xlfn.SEQUENCE(6,7,_xlpm.mStart-_xlpm.wDay+1))</f>
        <v>46076</v>
      </c>
      <c r="E25" s="5">
        <v>46077</v>
      </c>
      <c r="F25" s="5">
        <v>46078</v>
      </c>
      <c r="G25" s="5">
        <v>46079</v>
      </c>
      <c r="H25" s="5">
        <v>46080</v>
      </c>
      <c r="I25" s="5">
        <v>46081</v>
      </c>
      <c r="J25" s="5">
        <v>46082</v>
      </c>
      <c r="K25">
        <f t="shared" si="1"/>
        <v>9</v>
      </c>
      <c r="N25" s="17">
        <f ca="1"/>
        <v>46246</v>
      </c>
      <c r="O25" t="str">
        <f ca="1"/>
        <v>Varalaxmi Vratham</v>
      </c>
      <c r="P25" t="str">
        <f ca="1"/>
        <v>Festival</v>
      </c>
      <c r="R25" s="18" t="str">
        <f ca="1">_xlfn.XLOOKUP(P25,icons[Type],icons[Icon],"")</f>
        <v>🛕</v>
      </c>
      <c r="S25" s="18" t="str">
        <f t="shared" ca="1" si="5"/>
        <v>12-Aug: Varalaxmi Vratham</v>
      </c>
      <c r="Z25" t="str">
        <v/>
      </c>
      <c r="AA25" t="str">
        <v/>
      </c>
      <c r="AB25" t="str">
        <v/>
      </c>
      <c r="AC25" t="str">
        <v/>
      </c>
      <c r="AD25" t="str">
        <v/>
      </c>
      <c r="AE25" t="str">
        <v/>
      </c>
      <c r="AF25" t="str">
        <v/>
      </c>
      <c r="AJ25" s="18" t="str">
        <v>🛕Republic Day
🛕Republic Day
🛕Republic Day</v>
      </c>
      <c r="AK25" s="18" t="str">
        <v/>
      </c>
      <c r="AL25" s="18" t="str">
        <v/>
      </c>
      <c r="AM25" s="18" t="str">
        <v/>
      </c>
      <c r="AN25" s="18" t="str">
        <v/>
      </c>
      <c r="AO25" s="18" t="str">
        <v/>
      </c>
      <c r="AP25" s="18" t="str">
        <v/>
      </c>
    </row>
    <row r="26" spans="3:51" x14ac:dyDescent="0.35">
      <c r="C26" s="6">
        <f t="shared" ref="C26:C78" si="7">C25</f>
        <v>3</v>
      </c>
      <c r="D26" s="5">
        <v>46083</v>
      </c>
      <c r="E26" s="5">
        <v>46084</v>
      </c>
      <c r="F26" s="5">
        <v>46085</v>
      </c>
      <c r="G26" s="5">
        <v>46086</v>
      </c>
      <c r="H26" s="5">
        <v>46087</v>
      </c>
      <c r="I26" s="5">
        <v>46088</v>
      </c>
      <c r="J26" s="5">
        <v>46089</v>
      </c>
      <c r="K26">
        <f t="shared" si="1"/>
        <v>10</v>
      </c>
      <c r="N26" s="17">
        <f ca="1"/>
        <v>46246</v>
      </c>
      <c r="O26" t="str">
        <f ca="1"/>
        <v>Varalaxmi Vratham</v>
      </c>
      <c r="P26" t="str">
        <f ca="1"/>
        <v>Festival</v>
      </c>
      <c r="R26" s="18" t="str">
        <f ca="1">_xlfn.XLOOKUP(P26,icons[Type],icons[Icon],"")</f>
        <v>🛕</v>
      </c>
      <c r="S26" s="18" t="str">
        <f t="shared" ca="1" si="5"/>
        <v>12-Aug: Varalaxmi Vratham</v>
      </c>
      <c r="Z26" t="str">
        <v/>
      </c>
      <c r="AA26" t="str">
        <v/>
      </c>
      <c r="AB26" t="str">
        <v/>
      </c>
      <c r="AC26" t="str">
        <v/>
      </c>
      <c r="AD26" t="str">
        <v/>
      </c>
      <c r="AE26" t="str">
        <v/>
      </c>
      <c r="AF26" t="str">
        <v/>
      </c>
      <c r="AJ26" s="18" t="str">
        <v/>
      </c>
      <c r="AK26" s="18" t="str">
        <v/>
      </c>
      <c r="AL26" s="18" t="str">
        <v/>
      </c>
      <c r="AM26" s="18" t="str">
        <v/>
      </c>
      <c r="AN26" s="18" t="str">
        <v/>
      </c>
      <c r="AO26" s="18" t="str">
        <v/>
      </c>
      <c r="AP26" s="18" t="str">
        <v/>
      </c>
    </row>
    <row r="27" spans="3:51" x14ac:dyDescent="0.35">
      <c r="C27" s="6">
        <f t="shared" si="7"/>
        <v>3</v>
      </c>
      <c r="D27" s="5">
        <v>46090</v>
      </c>
      <c r="E27" s="5">
        <v>46091</v>
      </c>
      <c r="F27" s="5">
        <v>46092</v>
      </c>
      <c r="G27" s="5">
        <v>46093</v>
      </c>
      <c r="H27" s="5">
        <v>46094</v>
      </c>
      <c r="I27" s="5">
        <v>46095</v>
      </c>
      <c r="J27" s="5">
        <v>46096</v>
      </c>
      <c r="K27">
        <f t="shared" si="1"/>
        <v>11</v>
      </c>
      <c r="N27" s="17">
        <f ca="1"/>
        <v>46246</v>
      </c>
      <c r="O27" t="str">
        <f ca="1"/>
        <v>Varalaxmi Vratham</v>
      </c>
      <c r="P27" t="str">
        <f ca="1"/>
        <v>Festival</v>
      </c>
      <c r="R27" s="18" t="str">
        <f ca="1">_xlfn.XLOOKUP(P27,icons[Type],icons[Icon],"")</f>
        <v>🛕</v>
      </c>
      <c r="S27" s="18" t="str">
        <f t="shared" ca="1" si="5"/>
        <v>12-Aug: Varalaxmi Vratham</v>
      </c>
      <c r="Z27" t="str">
        <v/>
      </c>
      <c r="AA27" t="str">
        <v/>
      </c>
      <c r="AB27" t="str">
        <v/>
      </c>
      <c r="AC27" t="str">
        <v/>
      </c>
      <c r="AD27" t="str">
        <v/>
      </c>
      <c r="AE27" t="str">
        <v/>
      </c>
      <c r="AF27" t="str">
        <v/>
      </c>
    </row>
    <row r="28" spans="3:51" x14ac:dyDescent="0.35">
      <c r="C28" s="6">
        <f t="shared" si="7"/>
        <v>3</v>
      </c>
      <c r="D28" s="5">
        <v>46097</v>
      </c>
      <c r="E28" s="5">
        <v>46098</v>
      </c>
      <c r="F28" s="5">
        <v>46099</v>
      </c>
      <c r="G28" s="5">
        <v>46100</v>
      </c>
      <c r="H28" s="5">
        <v>46101</v>
      </c>
      <c r="I28" s="5">
        <v>46102</v>
      </c>
      <c r="J28" s="5">
        <v>46103</v>
      </c>
      <c r="K28">
        <f t="shared" si="1"/>
        <v>12</v>
      </c>
      <c r="N28" s="17"/>
      <c r="R28" s="18" t="str">
        <f>_xlfn.XLOOKUP(P28,icons[Type],icons[Icon],"")</f>
        <v/>
      </c>
      <c r="S28" s="18" t="str">
        <f t="shared" si="5"/>
        <v/>
      </c>
    </row>
    <row r="29" spans="3:51" x14ac:dyDescent="0.35">
      <c r="C29" s="6">
        <f t="shared" si="7"/>
        <v>3</v>
      </c>
      <c r="D29" s="5">
        <v>46104</v>
      </c>
      <c r="E29" s="5">
        <v>46105</v>
      </c>
      <c r="F29" s="5">
        <v>46106</v>
      </c>
      <c r="G29" s="5">
        <v>46107</v>
      </c>
      <c r="H29" s="5">
        <v>46108</v>
      </c>
      <c r="I29" s="5">
        <v>46109</v>
      </c>
      <c r="J29" s="5">
        <v>46110</v>
      </c>
      <c r="K29">
        <f t="shared" si="1"/>
        <v>13</v>
      </c>
      <c r="N29" s="17"/>
      <c r="R29" s="18" t="str">
        <f>_xlfn.XLOOKUP(P29,icons[Type],icons[Icon],"")</f>
        <v/>
      </c>
      <c r="S29" s="18" t="str">
        <f t="shared" si="5"/>
        <v/>
      </c>
      <c r="AI29" s="35">
        <f>AI13+1</f>
        <v>2</v>
      </c>
      <c r="AJ29" s="36" t="str" cm="1">
        <f t="array" ref="AJ29:AP34">_xlfn.LET(_xlpm.dt, _xlfn._xlws.FILTER(monthly.calendar, month.nums=AI29), IF(MONTH(_xlpm.dt)&lt;&gt;AI29,"",_xlpm.dt))</f>
        <v/>
      </c>
      <c r="AK29" s="36" t="str">
        <v/>
      </c>
      <c r="AL29" s="36" t="str">
        <v/>
      </c>
      <c r="AM29" s="36" t="str">
        <v/>
      </c>
      <c r="AN29" s="36" t="str">
        <v/>
      </c>
      <c r="AO29" s="36" t="str">
        <v/>
      </c>
      <c r="AP29" s="36">
        <v>46054</v>
      </c>
      <c r="AS29" s="36" t="str" cm="1">
        <f t="array" ref="AS29:AY40">_xlfn.WRAPROWS(_xlfn.TOCOL(_xlfn.HSTACK(_xlfn.ANCHORARRAY(AJ29),_xlfn.ANCHORARRAY(AJ37))),7)</f>
        <v/>
      </c>
      <c r="AT29" s="36" t="str">
        <v/>
      </c>
      <c r="AU29" s="36" t="str">
        <v/>
      </c>
      <c r="AV29" s="36" t="str">
        <v/>
      </c>
      <c r="AW29" s="36" t="str">
        <v/>
      </c>
      <c r="AX29" s="36" t="str">
        <v/>
      </c>
      <c r="AY29" s="36">
        <v>46054</v>
      </c>
    </row>
    <row r="30" spans="3:51" x14ac:dyDescent="0.35">
      <c r="C30" s="6">
        <f t="shared" si="7"/>
        <v>3</v>
      </c>
      <c r="D30" s="5">
        <v>46111</v>
      </c>
      <c r="E30" s="5">
        <v>46112</v>
      </c>
      <c r="F30" s="5">
        <v>46113</v>
      </c>
      <c r="G30" s="5">
        <v>46114</v>
      </c>
      <c r="H30" s="5">
        <v>46115</v>
      </c>
      <c r="I30" s="5">
        <v>46116</v>
      </c>
      <c r="J30" s="5">
        <v>46117</v>
      </c>
      <c r="K30">
        <f t="shared" si="1"/>
        <v>14</v>
      </c>
      <c r="N30" s="17"/>
      <c r="R30" s="18" t="str">
        <f>_xlfn.XLOOKUP(P30,icons[Type],icons[Icon],"")</f>
        <v/>
      </c>
      <c r="S30" s="18" t="str">
        <f t="shared" si="5"/>
        <v/>
      </c>
      <c r="AJ30" s="36">
        <v>46055</v>
      </c>
      <c r="AK30" s="36">
        <v>46056</v>
      </c>
      <c r="AL30" s="36">
        <v>46057</v>
      </c>
      <c r="AM30" s="36">
        <v>46058</v>
      </c>
      <c r="AN30" s="36">
        <v>46059</v>
      </c>
      <c r="AO30" s="36">
        <v>46060</v>
      </c>
      <c r="AP30" s="36">
        <v>46061</v>
      </c>
      <c r="AS30" s="37" t="str">
        <v/>
      </c>
      <c r="AT30" s="37" t="str">
        <v/>
      </c>
      <c r="AU30" s="37" t="str">
        <v/>
      </c>
      <c r="AV30" s="37" t="str">
        <v/>
      </c>
      <c r="AW30" s="37" t="str">
        <v/>
      </c>
      <c r="AX30" s="37" t="str">
        <v/>
      </c>
      <c r="AY30" s="37" t="str">
        <v/>
      </c>
    </row>
    <row r="31" spans="3:51" x14ac:dyDescent="0.35">
      <c r="C31" s="6">
        <f t="shared" ref="C31" si="8">C25+1</f>
        <v>4</v>
      </c>
      <c r="D31" s="7" cm="1">
        <f t="array" ref="D31:J36">_xlfn.LET(_xlpm.mStart, DATE(cal.year, C31, 1), _xlpm.wDay, WEEKDAY(_xlpm.mStart, 10+week.start), _xlfn.SEQUENCE(6,7,_xlpm.mStart-_xlpm.wDay+1))</f>
        <v>46111</v>
      </c>
      <c r="E31" s="5">
        <v>46112</v>
      </c>
      <c r="F31" s="5">
        <v>46113</v>
      </c>
      <c r="G31" s="5">
        <v>46114</v>
      </c>
      <c r="H31" s="5">
        <v>46115</v>
      </c>
      <c r="I31" s="5">
        <v>46116</v>
      </c>
      <c r="J31" s="5">
        <v>46117</v>
      </c>
      <c r="K31">
        <f t="shared" si="1"/>
        <v>14</v>
      </c>
      <c r="N31" s="17"/>
      <c r="R31" s="18" t="str">
        <f>_xlfn.XLOOKUP(P31,icons[Type],icons[Icon],"")</f>
        <v/>
      </c>
      <c r="S31" s="18" t="str">
        <f t="shared" si="5"/>
        <v/>
      </c>
      <c r="Z31" s="18" t="str" cm="1">
        <f t="array" ref="Z31">IFERROR(_xlfn.LET(_xlpm.events, _xlfn._xlws.FILTER(Plan[Activity],Plan[Date]=Calc!Z13), _xlpm.ic, _xlfn.XLOOKUP(_xlfn._xlws.FILTER(Plan[Type], Plan[Date]=Z13,"x"), icons[Type], icons[Icon]), _xlfn.TEXTJOIN(CHAR(10),TRUE, _xlpm.ic&amp;_xlpm.events)),"")</f>
        <v/>
      </c>
      <c r="AA31" s="18" t="str" cm="1">
        <f t="array" ref="AA31">IFERROR(_xlfn.LET(_xlpm.events, _xlfn._xlws.FILTER(Plan[Activity],Plan[Date]=Calc!AA13), _xlpm.ic, _xlfn.XLOOKUP(_xlfn._xlws.FILTER(Plan[Type], Plan[Date]=AA13,"x"), icons[Type], icons[Icon]), _xlfn.TEXTJOIN(CHAR(10),TRUE, _xlpm.ic&amp;_xlpm.events)),"")</f>
        <v/>
      </c>
      <c r="AB31" s="18" t="str" cm="1">
        <f t="array" ref="AB31">IFERROR(_xlfn.LET(_xlpm.events, _xlfn._xlws.FILTER(Plan[Activity],Plan[Date]=Calc!AB13), _xlpm.ic, _xlfn.XLOOKUP(_xlfn._xlws.FILTER(Plan[Type], Plan[Date]=AB13,"x"), icons[Type], icons[Icon]), _xlfn.TEXTJOIN(CHAR(10),TRUE, _xlpm.ic&amp;_xlpm.events)),"")</f>
        <v/>
      </c>
      <c r="AC31" s="18" t="str" cm="1">
        <f t="array" ref="AC31">IFERROR(_xlfn.LET(_xlpm.events, _xlfn._xlws.FILTER(Plan[Activity],Plan[Date]=Calc!AC13), _xlpm.ic, _xlfn.XLOOKUP(_xlfn._xlws.FILTER(Plan[Type], Plan[Date]=AC13,"x"), icons[Type], icons[Icon]), _xlfn.TEXTJOIN(CHAR(10),TRUE, _xlpm.ic&amp;_xlpm.events)),"")</f>
        <v/>
      </c>
      <c r="AD31" s="18" t="str" cm="1">
        <f t="array" ref="AD31">IFERROR(_xlfn.LET(_xlpm.events, _xlfn._xlws.FILTER(Plan[Activity],Plan[Date]=Calc!AD13), _xlpm.ic, _xlfn.XLOOKUP(_xlfn._xlws.FILTER(Plan[Type], Plan[Date]=AD13,"x"), icons[Type], icons[Icon]), _xlfn.TEXTJOIN(CHAR(10),TRUE, _xlpm.ic&amp;_xlpm.events)),"")</f>
        <v/>
      </c>
      <c r="AE31" s="18" t="str" cm="1">
        <f t="array" ref="AE31">IFERROR(_xlfn.LET(_xlpm.events, _xlfn._xlws.FILTER(Plan[Activity],Plan[Date]=Calc!AE13), _xlpm.ic, _xlfn.XLOOKUP(_xlfn._xlws.FILTER(Plan[Type], Plan[Date]=AE13,"x"), icons[Type], icons[Icon]), _xlfn.TEXTJOIN(CHAR(10),TRUE, _xlpm.ic&amp;_xlpm.events)),"")</f>
        <v/>
      </c>
      <c r="AF31" s="18" t="str" cm="1">
        <f t="array" ref="AF31">IFERROR(_xlfn.LET(_xlpm.events, _xlfn._xlws.FILTER(Plan[Activity],Plan[Date]=Calc!AF13), _xlpm.ic, _xlfn.XLOOKUP(_xlfn._xlws.FILTER(Plan[Type], Plan[Date]=AF13,"x"), icons[Type], icons[Icon]), _xlfn.TEXTJOIN(CHAR(10),TRUE, _xlpm.ic&amp;_xlpm.events)),"")</f>
        <v/>
      </c>
      <c r="AJ31" s="36">
        <v>46062</v>
      </c>
      <c r="AK31" s="36">
        <v>46063</v>
      </c>
      <c r="AL31" s="36">
        <v>46064</v>
      </c>
      <c r="AM31" s="36">
        <v>46065</v>
      </c>
      <c r="AN31" s="36">
        <v>46066</v>
      </c>
      <c r="AO31" s="36">
        <v>46067</v>
      </c>
      <c r="AP31" s="36">
        <v>46068</v>
      </c>
      <c r="AS31" s="36">
        <v>46055</v>
      </c>
      <c r="AT31" s="36">
        <v>46056</v>
      </c>
      <c r="AU31" s="36">
        <v>46057</v>
      </c>
      <c r="AV31" s="36">
        <v>46058</v>
      </c>
      <c r="AW31" s="36">
        <v>46059</v>
      </c>
      <c r="AX31" s="36">
        <v>46060</v>
      </c>
      <c r="AY31" s="36">
        <v>46061</v>
      </c>
    </row>
    <row r="32" spans="3:51" x14ac:dyDescent="0.35">
      <c r="C32" s="6">
        <f t="shared" ref="C32" si="9">C31</f>
        <v>4</v>
      </c>
      <c r="D32" s="5">
        <v>46118</v>
      </c>
      <c r="E32" s="5">
        <v>46119</v>
      </c>
      <c r="F32" s="5">
        <v>46120</v>
      </c>
      <c r="G32" s="5">
        <v>46121</v>
      </c>
      <c r="H32" s="5">
        <v>46122</v>
      </c>
      <c r="I32" s="5">
        <v>46123</v>
      </c>
      <c r="J32" s="5">
        <v>46124</v>
      </c>
      <c r="K32">
        <f t="shared" si="1"/>
        <v>15</v>
      </c>
      <c r="N32" s="17"/>
      <c r="R32" s="18" t="str">
        <f>_xlfn.XLOOKUP(P32,icons[Type],icons[Icon],"")</f>
        <v/>
      </c>
      <c r="S32" s="18" t="str">
        <f t="shared" si="5"/>
        <v/>
      </c>
      <c r="Z32" s="18" t="str" cm="1">
        <f t="array" ref="Z32">IFERROR(_xlfn.LET(_xlpm.events, _xlfn._xlws.FILTER(Plan[Activity],Plan[Date]=Calc!Z14), _xlpm.ic, _xlfn.XLOOKUP(_xlfn._xlws.FILTER(Plan[Type], Plan[Date]=Z14,"x"), icons[Type], icons[Icon]), _xlfn.TEXTJOIN(CHAR(10),TRUE, _xlpm.ic&amp;_xlpm.events)),"")</f>
        <v/>
      </c>
      <c r="AA32" s="18" t="str" cm="1">
        <f t="array" ref="AA32">IFERROR(_xlfn.LET(_xlpm.events, _xlfn._xlws.FILTER(Plan[Activity],Plan[Date]=Calc!AA14), _xlpm.ic, _xlfn.XLOOKUP(_xlfn._xlws.FILTER(Plan[Type], Plan[Date]=AA14,"x"), icons[Type], icons[Icon]), _xlfn.TEXTJOIN(CHAR(10),TRUE, _xlpm.ic&amp;_xlpm.events)),"")</f>
        <v/>
      </c>
      <c r="AB32" s="18" t="str" cm="1">
        <f t="array" ref="AB32">IFERROR(_xlfn.LET(_xlpm.events, _xlfn._xlws.FILTER(Plan[Activity],Plan[Date]=Calc!AB14), _xlpm.ic, _xlfn.XLOOKUP(_xlfn._xlws.FILTER(Plan[Type], Plan[Date]=AB14,"x"), icons[Type], icons[Icon]), _xlfn.TEXTJOIN(CHAR(10),TRUE, _xlpm.ic&amp;_xlpm.events)),"")</f>
        <v/>
      </c>
      <c r="AC32" s="18" t="str" cm="1">
        <f t="array" ref="AC32">IFERROR(_xlfn.LET(_xlpm.events, _xlfn._xlws.FILTER(Plan[Activity],Plan[Date]=Calc!AC14), _xlpm.ic, _xlfn.XLOOKUP(_xlfn._xlws.FILTER(Plan[Type], Plan[Date]=AC14,"x"), icons[Type], icons[Icon]), _xlfn.TEXTJOIN(CHAR(10),TRUE, _xlpm.ic&amp;_xlpm.events)),"")</f>
        <v/>
      </c>
      <c r="AD32" s="18" t="str" cm="1">
        <f t="array" ref="AD32">IFERROR(_xlfn.LET(_xlpm.events, _xlfn._xlws.FILTER(Plan[Activity],Plan[Date]=Calc!AD14), _xlpm.ic, _xlfn.XLOOKUP(_xlfn._xlws.FILTER(Plan[Type], Plan[Date]=AD14,"x"), icons[Type], icons[Icon]), _xlfn.TEXTJOIN(CHAR(10),TRUE, _xlpm.ic&amp;_xlpm.events)),"")</f>
        <v/>
      </c>
      <c r="AE32" s="18" t="str" cm="1">
        <f t="array" ref="AE32">IFERROR(_xlfn.LET(_xlpm.events, _xlfn._xlws.FILTER(Plan[Activity],Plan[Date]=Calc!AE14), _xlpm.ic, _xlfn.XLOOKUP(_xlfn._xlws.FILTER(Plan[Type], Plan[Date]=AE14,"x"), icons[Type], icons[Icon]), _xlfn.TEXTJOIN(CHAR(10),TRUE, _xlpm.ic&amp;_xlpm.events)),"")</f>
        <v/>
      </c>
      <c r="AF32" s="18" t="str" cm="1">
        <f t="array" ref="AF32">IFERROR(_xlfn.LET(_xlpm.events, _xlfn._xlws.FILTER(Plan[Activity],Plan[Date]=Calc!AF14), _xlpm.ic, _xlfn.XLOOKUP(_xlfn._xlws.FILTER(Plan[Type], Plan[Date]=AF14,"x"), icons[Type], icons[Icon]), _xlfn.TEXTJOIN(CHAR(10),TRUE, _xlpm.ic&amp;_xlpm.events)),"")</f>
        <v/>
      </c>
      <c r="AJ32" s="36">
        <v>46069</v>
      </c>
      <c r="AK32" s="36">
        <v>46070</v>
      </c>
      <c r="AL32" s="36">
        <v>46071</v>
      </c>
      <c r="AM32" s="36">
        <v>46072</v>
      </c>
      <c r="AN32" s="36">
        <v>46073</v>
      </c>
      <c r="AO32" s="36">
        <v>46074</v>
      </c>
      <c r="AP32" s="36">
        <v>46075</v>
      </c>
      <c r="AS32" s="37" t="str">
        <v/>
      </c>
      <c r="AT32" s="37" t="str">
        <v/>
      </c>
      <c r="AU32" s="37" t="str">
        <v/>
      </c>
      <c r="AV32" s="37" t="str">
        <v/>
      </c>
      <c r="AW32" s="37" t="str">
        <v/>
      </c>
      <c r="AX32" s="37" t="str">
        <v/>
      </c>
      <c r="AY32" s="37" t="str">
        <v/>
      </c>
    </row>
    <row r="33" spans="3:51" x14ac:dyDescent="0.35">
      <c r="C33" s="6">
        <f t="shared" si="7"/>
        <v>4</v>
      </c>
      <c r="D33" s="5">
        <v>46125</v>
      </c>
      <c r="E33" s="5">
        <v>46126</v>
      </c>
      <c r="F33" s="5">
        <v>46127</v>
      </c>
      <c r="G33" s="5">
        <v>46128</v>
      </c>
      <c r="H33" s="5">
        <v>46129</v>
      </c>
      <c r="I33" s="5">
        <v>46130</v>
      </c>
      <c r="J33" s="5">
        <v>46131</v>
      </c>
      <c r="K33">
        <f t="shared" si="1"/>
        <v>16</v>
      </c>
      <c r="N33" s="17"/>
      <c r="R33" s="18" t="str">
        <f>_xlfn.XLOOKUP(P33,icons[Type],icons[Icon],"")</f>
        <v/>
      </c>
      <c r="S33" s="18" t="str">
        <f t="shared" si="5"/>
        <v/>
      </c>
      <c r="Z33" s="18" t="str" cm="1">
        <f t="array" ref="Z33">IFERROR(_xlfn.LET(_xlpm.events, _xlfn._xlws.FILTER(Plan[Activity],Plan[Date]=Calc!Z15), _xlpm.ic, _xlfn.XLOOKUP(_xlfn._xlws.FILTER(Plan[Type], Plan[Date]=Z15,"x"), icons[Type], icons[Icon]), _xlfn.TEXTJOIN(CHAR(10),TRUE, _xlpm.ic&amp;_xlpm.events)),"")</f>
        <v/>
      </c>
      <c r="AA33" s="18" t="str" cm="1">
        <f t="array" ref="AA33">IFERROR(_xlfn.LET(_xlpm.events, _xlfn._xlws.FILTER(Plan[Activity],Plan[Date]=Calc!AA15), _xlpm.ic, _xlfn.XLOOKUP(_xlfn._xlws.FILTER(Plan[Type], Plan[Date]=AA15,"x"), icons[Type], icons[Icon]), _xlfn.TEXTJOIN(CHAR(10),TRUE, _xlpm.ic&amp;_xlpm.events)),"")</f>
        <v/>
      </c>
      <c r="AB33" s="18" t="str" cm="1">
        <f t="array" ref="AB33">IFERROR(_xlfn.LET(_xlpm.events, _xlfn._xlws.FILTER(Plan[Activity],Plan[Date]=Calc!AB15), _xlpm.ic, _xlfn.XLOOKUP(_xlfn._xlws.FILTER(Plan[Type], Plan[Date]=AB15,"x"), icons[Type], icons[Icon]), _xlfn.TEXTJOIN(CHAR(10),TRUE, _xlpm.ic&amp;_xlpm.events)),"")</f>
        <v/>
      </c>
      <c r="AC33" s="18" t="str" cm="1">
        <f t="array" ref="AC33">IFERROR(_xlfn.LET(_xlpm.events, _xlfn._xlws.FILTER(Plan[Activity],Plan[Date]=Calc!AC15), _xlpm.ic, _xlfn.XLOOKUP(_xlfn._xlws.FILTER(Plan[Type], Plan[Date]=AC15,"x"), icons[Type], icons[Icon]), _xlfn.TEXTJOIN(CHAR(10),TRUE, _xlpm.ic&amp;_xlpm.events)),"")</f>
        <v/>
      </c>
      <c r="AD33" s="18" t="str" cm="1">
        <f t="array" ref="AD33">IFERROR(_xlfn.LET(_xlpm.events, _xlfn._xlws.FILTER(Plan[Activity],Plan[Date]=Calc!AD15), _xlpm.ic, _xlfn.XLOOKUP(_xlfn._xlws.FILTER(Plan[Type], Plan[Date]=AD15,"x"), icons[Type], icons[Icon]), _xlfn.TEXTJOIN(CHAR(10),TRUE, _xlpm.ic&amp;_xlpm.events)),"")</f>
        <v/>
      </c>
      <c r="AE33" s="18" t="str" cm="1">
        <f t="array" ref="AE33">IFERROR(_xlfn.LET(_xlpm.events, _xlfn._xlws.FILTER(Plan[Activity],Plan[Date]=Calc!AE15), _xlpm.ic, _xlfn.XLOOKUP(_xlfn._xlws.FILTER(Plan[Type], Plan[Date]=AE15,"x"), icons[Type], icons[Icon]), _xlfn.TEXTJOIN(CHAR(10),TRUE, _xlpm.ic&amp;_xlpm.events)),"")</f>
        <v/>
      </c>
      <c r="AF33" s="18" t="str" cm="1">
        <f t="array" ref="AF33">IFERROR(_xlfn.LET(_xlpm.events, _xlfn._xlws.FILTER(Plan[Activity],Plan[Date]=Calc!AF15), _xlpm.ic, _xlfn.XLOOKUP(_xlfn._xlws.FILTER(Plan[Type], Plan[Date]=AF15,"x"), icons[Type], icons[Icon]), _xlfn.TEXTJOIN(CHAR(10),TRUE, _xlpm.ic&amp;_xlpm.events)),"")</f>
        <v/>
      </c>
      <c r="AJ33" s="36">
        <v>46076</v>
      </c>
      <c r="AK33" s="36">
        <v>46077</v>
      </c>
      <c r="AL33" s="36">
        <v>46078</v>
      </c>
      <c r="AM33" s="36">
        <v>46079</v>
      </c>
      <c r="AN33" s="36">
        <v>46080</v>
      </c>
      <c r="AO33" s="36">
        <v>46081</v>
      </c>
      <c r="AP33" s="36" t="str">
        <v/>
      </c>
      <c r="AS33" s="36">
        <v>46062</v>
      </c>
      <c r="AT33" s="36">
        <v>46063</v>
      </c>
      <c r="AU33" s="36">
        <v>46064</v>
      </c>
      <c r="AV33" s="36">
        <v>46065</v>
      </c>
      <c r="AW33" s="36">
        <v>46066</v>
      </c>
      <c r="AX33" s="36">
        <v>46067</v>
      </c>
      <c r="AY33" s="36">
        <v>46068</v>
      </c>
    </row>
    <row r="34" spans="3:51" x14ac:dyDescent="0.35">
      <c r="C34" s="6">
        <f t="shared" si="7"/>
        <v>4</v>
      </c>
      <c r="D34" s="5">
        <v>46132</v>
      </c>
      <c r="E34" s="5">
        <v>46133</v>
      </c>
      <c r="F34" s="5">
        <v>46134</v>
      </c>
      <c r="G34" s="5">
        <v>46135</v>
      </c>
      <c r="H34" s="5">
        <v>46136</v>
      </c>
      <c r="I34" s="5">
        <v>46137</v>
      </c>
      <c r="J34" s="5">
        <v>46138</v>
      </c>
      <c r="K34">
        <f t="shared" si="1"/>
        <v>17</v>
      </c>
      <c r="N34" s="17"/>
      <c r="R34" s="18" t="str">
        <f>_xlfn.XLOOKUP(P34,icons[Type],icons[Icon],"")</f>
        <v/>
      </c>
      <c r="S34" s="18" t="str">
        <f t="shared" si="5"/>
        <v/>
      </c>
      <c r="Z34" s="18" t="str" cm="1">
        <f t="array" ref="Z34">IFERROR(_xlfn.LET(_xlpm.events, _xlfn._xlws.FILTER(Plan[Activity],Plan[Date]=Calc!Z16), _xlpm.ic, _xlfn.XLOOKUP(_xlfn._xlws.FILTER(Plan[Type], Plan[Date]=Z16,"x"), icons[Type], icons[Icon]), _xlfn.TEXTJOIN(CHAR(10),TRUE, _xlpm.ic&amp;_xlpm.events)),"")</f>
        <v/>
      </c>
      <c r="AA34" s="18" t="str" cm="1">
        <f t="array" ref="AA34">IFERROR(_xlfn.LET(_xlpm.events, _xlfn._xlws.FILTER(Plan[Activity],Plan[Date]=Calc!AA16), _xlpm.ic, _xlfn.XLOOKUP(_xlfn._xlws.FILTER(Plan[Type], Plan[Date]=AA16,"x"), icons[Type], icons[Icon]), _xlfn.TEXTJOIN(CHAR(10),TRUE, _xlpm.ic&amp;_xlpm.events)),"")</f>
        <v/>
      </c>
      <c r="AB34" s="18" t="str" cm="1">
        <f t="array" ref="AB34">IFERROR(_xlfn.LET(_xlpm.events, _xlfn._xlws.FILTER(Plan[Activity],Plan[Date]=Calc!AB16), _xlpm.ic, _xlfn.XLOOKUP(_xlfn._xlws.FILTER(Plan[Type], Plan[Date]=AB16,"x"), icons[Type], icons[Icon]), _xlfn.TEXTJOIN(CHAR(10),TRUE, _xlpm.ic&amp;_xlpm.events)),"")</f>
        <v/>
      </c>
      <c r="AC34" s="18" t="str" cm="1">
        <f t="array" ref="AC34">IFERROR(_xlfn.LET(_xlpm.events, _xlfn._xlws.FILTER(Plan[Activity],Plan[Date]=Calc!AC16), _xlpm.ic, _xlfn.XLOOKUP(_xlfn._xlws.FILTER(Plan[Type], Plan[Date]=AC16,"x"), icons[Type], icons[Icon]), _xlfn.TEXTJOIN(CHAR(10),TRUE, _xlpm.ic&amp;_xlpm.events)),"")</f>
        <v/>
      </c>
      <c r="AD34" s="18" t="str" cm="1">
        <f t="array" ref="AD34">IFERROR(_xlfn.LET(_xlpm.events, _xlfn._xlws.FILTER(Plan[Activity],Plan[Date]=Calc!AD16), _xlpm.ic, _xlfn.XLOOKUP(_xlfn._xlws.FILTER(Plan[Type], Plan[Date]=AD16,"x"), icons[Type], icons[Icon]), _xlfn.TEXTJOIN(CHAR(10),TRUE, _xlpm.ic&amp;_xlpm.events)),"")</f>
        <v/>
      </c>
      <c r="AE34" s="18" t="str" cm="1">
        <f t="array" ref="AE34">IFERROR(_xlfn.LET(_xlpm.events, _xlfn._xlws.FILTER(Plan[Activity],Plan[Date]=Calc!AE16), _xlpm.ic, _xlfn.XLOOKUP(_xlfn._xlws.FILTER(Plan[Type], Plan[Date]=AE16,"x"), icons[Type], icons[Icon]), _xlfn.TEXTJOIN(CHAR(10),TRUE, _xlpm.ic&amp;_xlpm.events)),"")</f>
        <v/>
      </c>
      <c r="AF34" s="18" t="str" cm="1">
        <f t="array" ref="AF34">IFERROR(_xlfn.LET(_xlpm.events, _xlfn._xlws.FILTER(Plan[Activity],Plan[Date]=Calc!AF16), _xlpm.ic, _xlfn.XLOOKUP(_xlfn._xlws.FILTER(Plan[Type], Plan[Date]=AF16,"x"), icons[Type], icons[Icon]), _xlfn.TEXTJOIN(CHAR(10),TRUE, _xlpm.ic&amp;_xlpm.events)),"")</f>
        <v/>
      </c>
      <c r="AJ34" s="36" t="str">
        <v/>
      </c>
      <c r="AK34" s="36" t="str">
        <v/>
      </c>
      <c r="AL34" s="36" t="str">
        <v/>
      </c>
      <c r="AM34" s="36" t="str">
        <v/>
      </c>
      <c r="AN34" s="36" t="str">
        <v/>
      </c>
      <c r="AO34" s="36" t="str">
        <v/>
      </c>
      <c r="AP34" s="36" t="str">
        <v/>
      </c>
      <c r="AS34" s="37" t="str">
        <v/>
      </c>
      <c r="AT34" s="37" t="str">
        <v/>
      </c>
      <c r="AU34" s="37" t="str">
        <v/>
      </c>
      <c r="AV34" s="37" t="str">
        <v/>
      </c>
      <c r="AW34" s="37" t="str">
        <v/>
      </c>
      <c r="AX34" s="37" t="str">
        <v/>
      </c>
      <c r="AY34" s="37" t="str">
        <v/>
      </c>
    </row>
    <row r="35" spans="3:51" x14ac:dyDescent="0.35">
      <c r="C35" s="6">
        <f t="shared" si="7"/>
        <v>4</v>
      </c>
      <c r="D35" s="5">
        <v>46139</v>
      </c>
      <c r="E35" s="5">
        <v>46140</v>
      </c>
      <c r="F35" s="5">
        <v>46141</v>
      </c>
      <c r="G35" s="5">
        <v>46142</v>
      </c>
      <c r="H35" s="5">
        <v>46143</v>
      </c>
      <c r="I35" s="5">
        <v>46144</v>
      </c>
      <c r="J35" s="5">
        <v>46145</v>
      </c>
      <c r="K35">
        <f t="shared" si="1"/>
        <v>18</v>
      </c>
      <c r="N35" s="17"/>
      <c r="R35" s="18" t="str">
        <f>_xlfn.XLOOKUP(P35,icons[Type],icons[Icon],"")</f>
        <v/>
      </c>
      <c r="S35" s="18" t="str">
        <f t="shared" si="5"/>
        <v/>
      </c>
      <c r="Z35" s="18" t="str" cm="1">
        <f t="array" ref="Z35">IFERROR(_xlfn.LET(_xlpm.events, _xlfn._xlws.FILTER(Plan[Activity],Plan[Date]=Calc!Z17), _xlpm.ic, _xlfn.XLOOKUP(_xlfn._xlws.FILTER(Plan[Type], Plan[Date]=Z17,"x"), icons[Type], icons[Icon]), _xlfn.TEXTJOIN(CHAR(10),TRUE, _xlpm.ic&amp;_xlpm.events)),"")</f>
        <v/>
      </c>
      <c r="AA35" s="18" t="str" cm="1">
        <f t="array" ref="AA35">IFERROR(_xlfn.LET(_xlpm.events, _xlfn._xlws.FILTER(Plan[Activity],Plan[Date]=Calc!AA17), _xlpm.ic, _xlfn.XLOOKUP(_xlfn._xlws.FILTER(Plan[Type], Plan[Date]=AA17,"x"), icons[Type], icons[Icon]), _xlfn.TEXTJOIN(CHAR(10),TRUE, _xlpm.ic&amp;_xlpm.events)),"")</f>
        <v/>
      </c>
      <c r="AB35" s="18" t="str" cm="1">
        <f t="array" ref="AB35">IFERROR(_xlfn.LET(_xlpm.events, _xlfn._xlws.FILTER(Plan[Activity],Plan[Date]=Calc!AB17), _xlpm.ic, _xlfn.XLOOKUP(_xlfn._xlws.FILTER(Plan[Type], Plan[Date]=AB17,"x"), icons[Type], icons[Icon]), _xlfn.TEXTJOIN(CHAR(10),TRUE, _xlpm.ic&amp;_xlpm.events)),"")</f>
        <v/>
      </c>
      <c r="AC35" s="18" t="str" cm="1">
        <f t="array" ref="AC35">IFERROR(_xlfn.LET(_xlpm.events, _xlfn._xlws.FILTER(Plan[Activity],Plan[Date]=Calc!AC17), _xlpm.ic, _xlfn.XLOOKUP(_xlfn._xlws.FILTER(Plan[Type], Plan[Date]=AC17,"x"), icons[Type], icons[Icon]), _xlfn.TEXTJOIN(CHAR(10),TRUE, _xlpm.ic&amp;_xlpm.events)),"")</f>
        <v/>
      </c>
      <c r="AD35" s="18" t="str" cm="1">
        <f t="array" ref="AD35">IFERROR(_xlfn.LET(_xlpm.events, _xlfn._xlws.FILTER(Plan[Activity],Plan[Date]=Calc!AD17), _xlpm.ic, _xlfn.XLOOKUP(_xlfn._xlws.FILTER(Plan[Type], Plan[Date]=AD17,"x"), icons[Type], icons[Icon]), _xlfn.TEXTJOIN(CHAR(10),TRUE, _xlpm.ic&amp;_xlpm.events)),"")</f>
        <v/>
      </c>
      <c r="AE35" s="18" t="str" cm="1">
        <f t="array" ref="AE35">IFERROR(_xlfn.LET(_xlpm.events, _xlfn._xlws.FILTER(Plan[Activity],Plan[Date]=Calc!AE17), _xlpm.ic, _xlfn.XLOOKUP(_xlfn._xlws.FILTER(Plan[Type], Plan[Date]=AE17,"x"), icons[Type], icons[Icon]), _xlfn.TEXTJOIN(CHAR(10),TRUE, _xlpm.ic&amp;_xlpm.events)),"")</f>
        <v/>
      </c>
      <c r="AF35" s="18" t="str" cm="1">
        <f t="array" ref="AF35">IFERROR(_xlfn.LET(_xlpm.events, _xlfn._xlws.FILTER(Plan[Activity],Plan[Date]=Calc!AF17), _xlpm.ic, _xlfn.XLOOKUP(_xlfn._xlws.FILTER(Plan[Type], Plan[Date]=AF17,"x"), icons[Type], icons[Icon]), _xlfn.TEXTJOIN(CHAR(10),TRUE, _xlpm.ic&amp;_xlpm.events)),"")</f>
        <v/>
      </c>
      <c r="AS35" s="36">
        <v>46069</v>
      </c>
      <c r="AT35" s="36">
        <v>46070</v>
      </c>
      <c r="AU35" s="36">
        <v>46071</v>
      </c>
      <c r="AV35" s="36">
        <v>46072</v>
      </c>
      <c r="AW35" s="36">
        <v>46073</v>
      </c>
      <c r="AX35" s="36">
        <v>46074</v>
      </c>
      <c r="AY35" s="36">
        <v>46075</v>
      </c>
    </row>
    <row r="36" spans="3:51" x14ac:dyDescent="0.35">
      <c r="C36" s="6">
        <f t="shared" si="7"/>
        <v>4</v>
      </c>
      <c r="D36" s="5">
        <v>46146</v>
      </c>
      <c r="E36" s="5">
        <v>46147</v>
      </c>
      <c r="F36" s="5">
        <v>46148</v>
      </c>
      <c r="G36" s="5">
        <v>46149</v>
      </c>
      <c r="H36" s="5">
        <v>46150</v>
      </c>
      <c r="I36" s="5">
        <v>46151</v>
      </c>
      <c r="J36" s="5">
        <v>46152</v>
      </c>
      <c r="K36">
        <f t="shared" si="1"/>
        <v>19</v>
      </c>
      <c r="N36" s="17"/>
      <c r="R36" s="18" t="str">
        <f>_xlfn.XLOOKUP(P36,icons[Type],icons[Icon],"")</f>
        <v/>
      </c>
      <c r="S36" s="18" t="str">
        <f t="shared" si="5"/>
        <v/>
      </c>
      <c r="Z36" s="18" t="str" cm="1">
        <f t="array" ref="Z36">IFERROR(_xlfn.LET(_xlpm.events, _xlfn._xlws.FILTER(Plan[Activity],Plan[Date]=Calc!Z18), _xlpm.ic, _xlfn.XLOOKUP(_xlfn._xlws.FILTER(Plan[Type], Plan[Date]=Z18,"x"), icons[Type], icons[Icon]), _xlfn.TEXTJOIN(CHAR(10),TRUE, _xlpm.ic&amp;_xlpm.events)),"")</f>
        <v/>
      </c>
      <c r="AA36" s="18" t="str" cm="1">
        <f t="array" ref="AA36">IFERROR(_xlfn.LET(_xlpm.events, _xlfn._xlws.FILTER(Plan[Activity],Plan[Date]=Calc!AA18), _xlpm.ic, _xlfn.XLOOKUP(_xlfn._xlws.FILTER(Plan[Type], Plan[Date]=AA18,"x"), icons[Type], icons[Icon]), _xlfn.TEXTJOIN(CHAR(10),TRUE, _xlpm.ic&amp;_xlpm.events)),"")</f>
        <v/>
      </c>
      <c r="AB36" s="18" t="str" cm="1">
        <f t="array" ref="AB36">IFERROR(_xlfn.LET(_xlpm.events, _xlfn._xlws.FILTER(Plan[Activity],Plan[Date]=Calc!AB18), _xlpm.ic, _xlfn.XLOOKUP(_xlfn._xlws.FILTER(Plan[Type], Plan[Date]=AB18,"x"), icons[Type], icons[Icon]), _xlfn.TEXTJOIN(CHAR(10),TRUE, _xlpm.ic&amp;_xlpm.events)),"")</f>
        <v/>
      </c>
      <c r="AC36" s="18" t="str" cm="1">
        <f t="array" ref="AC36">IFERROR(_xlfn.LET(_xlpm.events, _xlfn._xlws.FILTER(Plan[Activity],Plan[Date]=Calc!AC18), _xlpm.ic, _xlfn.XLOOKUP(_xlfn._xlws.FILTER(Plan[Type], Plan[Date]=AC18,"x"), icons[Type], icons[Icon]), _xlfn.TEXTJOIN(CHAR(10),TRUE, _xlpm.ic&amp;_xlpm.events)),"")</f>
        <v/>
      </c>
      <c r="AD36" s="18" t="str" cm="1">
        <f t="array" ref="AD36">IFERROR(_xlfn.LET(_xlpm.events, _xlfn._xlws.FILTER(Plan[Activity],Plan[Date]=Calc!AD18), _xlpm.ic, _xlfn.XLOOKUP(_xlfn._xlws.FILTER(Plan[Type], Plan[Date]=AD18,"x"), icons[Type], icons[Icon]), _xlfn.TEXTJOIN(CHAR(10),TRUE, _xlpm.ic&amp;_xlpm.events)),"")</f>
        <v/>
      </c>
      <c r="AE36" s="18" t="str" cm="1">
        <f t="array" ref="AE36">IFERROR(_xlfn.LET(_xlpm.events, _xlfn._xlws.FILTER(Plan[Activity],Plan[Date]=Calc!AE18), _xlpm.ic, _xlfn.XLOOKUP(_xlfn._xlws.FILTER(Plan[Type], Plan[Date]=AE18,"x"), icons[Type], icons[Icon]), _xlfn.TEXTJOIN(CHAR(10),TRUE, _xlpm.ic&amp;_xlpm.events)),"")</f>
        <v/>
      </c>
      <c r="AF36" s="18" t="str" cm="1">
        <f t="array" ref="AF36">IFERROR(_xlfn.LET(_xlpm.events, _xlfn._xlws.FILTER(Plan[Activity],Plan[Date]=Calc!AF18), _xlpm.ic, _xlfn.XLOOKUP(_xlfn._xlws.FILTER(Plan[Type], Plan[Date]=AF18,"x"), icons[Type], icons[Icon]), _xlfn.TEXTJOIN(CHAR(10),TRUE, _xlpm.ic&amp;_xlpm.events)),"")</f>
        <v/>
      </c>
      <c r="AS36" s="37" t="str">
        <v/>
      </c>
      <c r="AT36" s="37" t="str">
        <v/>
      </c>
      <c r="AU36" s="37" t="str">
        <v/>
      </c>
      <c r="AV36" s="37" t="str">
        <v/>
      </c>
      <c r="AW36" s="37" t="str">
        <v/>
      </c>
      <c r="AX36" s="37" t="str">
        <v/>
      </c>
      <c r="AY36" s="37" t="str">
        <v/>
      </c>
    </row>
    <row r="37" spans="3:51" x14ac:dyDescent="0.35">
      <c r="C37" s="6">
        <f t="shared" ref="C37" si="10">C31+1</f>
        <v>5</v>
      </c>
      <c r="D37" s="7" cm="1">
        <f t="array" ref="D37:J42">_xlfn.LET(_xlpm.mStart, DATE(cal.year, C37, 1), _xlpm.wDay, WEEKDAY(_xlpm.mStart, 10+week.start), _xlfn.SEQUENCE(6,7,_xlpm.mStart-_xlpm.wDay+1))</f>
        <v>46139</v>
      </c>
      <c r="E37" s="5">
        <v>46140</v>
      </c>
      <c r="F37" s="5">
        <v>46141</v>
      </c>
      <c r="G37" s="5">
        <v>46142</v>
      </c>
      <c r="H37" s="5">
        <v>46143</v>
      </c>
      <c r="I37" s="5">
        <v>46144</v>
      </c>
      <c r="J37" s="5">
        <v>46145</v>
      </c>
      <c r="K37">
        <f t="shared" si="1"/>
        <v>18</v>
      </c>
      <c r="N37" s="17"/>
      <c r="R37" s="18" t="str">
        <f>_xlfn.XLOOKUP(P37,icons[Type],icons[Icon],"")</f>
        <v/>
      </c>
      <c r="S37" s="18" t="str">
        <f>IF(N37=0,"",TEXT(N37,"d-mmm")&amp;": "&amp;O37)</f>
        <v/>
      </c>
      <c r="AJ37" s="18" t="str" cm="1">
        <f t="array" ref="AJ37:AP42">_xlfn.MAP(_xlfn.ANCHORARRAY(AJ29), _xlfn.LAMBDA(_xlpm.a, IFERROR(_xlfn.LET(_xlpm.events, _xlfn._xlws.FILTER(Plan[Activity],Plan[Date]=_xlpm.a), _xlpm.ic, _xlfn.XLOOKUP(_xlfn._xlws.FILTER(Plan[Type], Plan[Date]=_xlpm.a,"x"), icons[Type], icons[Icon]), _xlfn.TEXTJOIN(CHAR(10),TRUE, _xlpm.ic&amp;_xlpm.events)),"")))</f>
        <v/>
      </c>
      <c r="AK37" s="18" t="str">
        <v/>
      </c>
      <c r="AL37" s="18" t="str">
        <v/>
      </c>
      <c r="AM37" s="18" t="str">
        <v/>
      </c>
      <c r="AN37" s="18" t="str">
        <v/>
      </c>
      <c r="AO37" s="18" t="str">
        <v/>
      </c>
      <c r="AP37" s="18" t="str">
        <v/>
      </c>
      <c r="AS37" s="36">
        <v>46076</v>
      </c>
      <c r="AT37" s="36">
        <v>46077</v>
      </c>
      <c r="AU37" s="36">
        <v>46078</v>
      </c>
      <c r="AV37" s="36">
        <v>46079</v>
      </c>
      <c r="AW37" s="36">
        <v>46080</v>
      </c>
      <c r="AX37" s="36">
        <v>46081</v>
      </c>
      <c r="AY37" s="36" t="str">
        <v/>
      </c>
    </row>
    <row r="38" spans="3:51" x14ac:dyDescent="0.35">
      <c r="C38" s="6">
        <f t="shared" ref="C38" si="11">C37</f>
        <v>5</v>
      </c>
      <c r="D38" s="5">
        <v>46146</v>
      </c>
      <c r="E38" s="5">
        <v>46147</v>
      </c>
      <c r="F38" s="5">
        <v>46148</v>
      </c>
      <c r="G38" s="5">
        <v>46149</v>
      </c>
      <c r="H38" s="5">
        <v>46150</v>
      </c>
      <c r="I38" s="5">
        <v>46151</v>
      </c>
      <c r="J38" s="5">
        <v>46152</v>
      </c>
      <c r="K38">
        <f t="shared" si="1"/>
        <v>19</v>
      </c>
      <c r="AJ38" s="18" t="str">
        <v/>
      </c>
      <c r="AK38" s="18" t="str">
        <v/>
      </c>
      <c r="AL38" s="18" t="str">
        <v/>
      </c>
      <c r="AM38" s="18" t="str">
        <v/>
      </c>
      <c r="AN38" s="18" t="str">
        <v/>
      </c>
      <c r="AO38" s="18" t="str">
        <v/>
      </c>
      <c r="AP38" s="18" t="str">
        <v/>
      </c>
      <c r="AS38" s="37" t="str">
        <v/>
      </c>
      <c r="AT38" s="37" t="str">
        <v/>
      </c>
      <c r="AU38" s="37" t="str">
        <v/>
      </c>
      <c r="AV38" s="37" t="str">
        <v/>
      </c>
      <c r="AW38" s="37" t="str">
        <v/>
      </c>
      <c r="AX38" s="37" t="str">
        <v/>
      </c>
      <c r="AY38" s="37" t="str">
        <v/>
      </c>
    </row>
    <row r="39" spans="3:51" x14ac:dyDescent="0.35">
      <c r="C39" s="6">
        <f t="shared" si="7"/>
        <v>5</v>
      </c>
      <c r="D39" s="5">
        <v>46153</v>
      </c>
      <c r="E39" s="5">
        <v>46154</v>
      </c>
      <c r="F39" s="5">
        <v>46155</v>
      </c>
      <c r="G39" s="5">
        <v>46156</v>
      </c>
      <c r="H39" s="5">
        <v>46157</v>
      </c>
      <c r="I39" s="5">
        <v>46158</v>
      </c>
      <c r="J39" s="5">
        <v>46159</v>
      </c>
      <c r="K39">
        <f t="shared" si="1"/>
        <v>20</v>
      </c>
      <c r="AA39" s="18"/>
      <c r="AB39" s="18"/>
      <c r="AC39" s="18"/>
      <c r="AD39" s="18"/>
      <c r="AE39" s="18"/>
      <c r="AF39" s="18"/>
      <c r="AJ39" s="18" t="str">
        <v/>
      </c>
      <c r="AK39" s="18" t="str">
        <v/>
      </c>
      <c r="AL39" s="18" t="str">
        <v/>
      </c>
      <c r="AM39" s="18" t="str">
        <v/>
      </c>
      <c r="AN39" s="18" t="str">
        <v/>
      </c>
      <c r="AO39" s="18" t="str">
        <v/>
      </c>
      <c r="AP39" s="18" t="str">
        <v/>
      </c>
      <c r="AS39" s="36" t="str">
        <v/>
      </c>
      <c r="AT39" s="36" t="str">
        <v/>
      </c>
      <c r="AU39" s="36" t="str">
        <v/>
      </c>
      <c r="AV39" s="36" t="str">
        <v/>
      </c>
      <c r="AW39" s="36" t="str">
        <v/>
      </c>
      <c r="AX39" s="36" t="str">
        <v/>
      </c>
      <c r="AY39" s="36" t="str">
        <v/>
      </c>
    </row>
    <row r="40" spans="3:51" x14ac:dyDescent="0.35">
      <c r="C40" s="6">
        <f t="shared" si="7"/>
        <v>5</v>
      </c>
      <c r="D40" s="5">
        <v>46160</v>
      </c>
      <c r="E40" s="5">
        <v>46161</v>
      </c>
      <c r="F40" s="5">
        <v>46162</v>
      </c>
      <c r="G40" s="5">
        <v>46163</v>
      </c>
      <c r="H40" s="5">
        <v>46164</v>
      </c>
      <c r="I40" s="5">
        <v>46165</v>
      </c>
      <c r="J40" s="5">
        <v>46166</v>
      </c>
      <c r="K40">
        <f t="shared" si="1"/>
        <v>21</v>
      </c>
      <c r="Z40" s="18"/>
      <c r="AA40" s="18"/>
      <c r="AB40" s="18"/>
      <c r="AC40" s="18"/>
      <c r="AD40" s="18"/>
      <c r="AE40" s="18"/>
      <c r="AF40" s="18"/>
      <c r="AJ40" s="18" t="str">
        <v/>
      </c>
      <c r="AK40" s="18" t="str">
        <v/>
      </c>
      <c r="AL40" s="18" t="str">
        <v/>
      </c>
      <c r="AM40" s="18" t="str">
        <v/>
      </c>
      <c r="AN40" s="18" t="str">
        <v/>
      </c>
      <c r="AO40" s="18" t="str">
        <v/>
      </c>
      <c r="AP40" s="18" t="str">
        <v/>
      </c>
      <c r="AS40" s="37" t="str">
        <v/>
      </c>
      <c r="AT40" s="37" t="str">
        <v/>
      </c>
      <c r="AU40" s="37" t="str">
        <v/>
      </c>
      <c r="AV40" s="37" t="str">
        <v/>
      </c>
      <c r="AW40" s="37" t="str">
        <v/>
      </c>
      <c r="AX40" s="37" t="str">
        <v/>
      </c>
      <c r="AY40" s="37" t="str">
        <v/>
      </c>
    </row>
    <row r="41" spans="3:51" x14ac:dyDescent="0.35">
      <c r="C41" s="6">
        <f t="shared" si="7"/>
        <v>5</v>
      </c>
      <c r="D41" s="5">
        <v>46167</v>
      </c>
      <c r="E41" s="5">
        <v>46168</v>
      </c>
      <c r="F41" s="5">
        <v>46169</v>
      </c>
      <c r="G41" s="5">
        <v>46170</v>
      </c>
      <c r="H41" s="5">
        <v>46171</v>
      </c>
      <c r="I41" s="5">
        <v>46172</v>
      </c>
      <c r="J41" s="5">
        <v>46173</v>
      </c>
      <c r="K41">
        <f t="shared" si="1"/>
        <v>22</v>
      </c>
      <c r="Z41" s="18"/>
      <c r="AA41" s="18"/>
      <c r="AB41" s="18"/>
      <c r="AC41" s="18"/>
      <c r="AD41" s="18"/>
      <c r="AE41" s="18"/>
      <c r="AF41" s="18"/>
      <c r="AJ41" s="18" t="str">
        <v/>
      </c>
      <c r="AK41" s="18" t="str">
        <v/>
      </c>
      <c r="AL41" s="18" t="str">
        <v/>
      </c>
      <c r="AM41" s="18" t="str">
        <v/>
      </c>
      <c r="AN41" s="18" t="str">
        <v/>
      </c>
      <c r="AO41" s="18" t="str">
        <v/>
      </c>
      <c r="AP41" s="18" t="str">
        <v/>
      </c>
    </row>
    <row r="42" spans="3:51" x14ac:dyDescent="0.35">
      <c r="C42" s="6">
        <f t="shared" si="7"/>
        <v>5</v>
      </c>
      <c r="D42" s="5">
        <v>46174</v>
      </c>
      <c r="E42" s="5">
        <v>46175</v>
      </c>
      <c r="F42" s="5">
        <v>46176</v>
      </c>
      <c r="G42" s="5">
        <v>46177</v>
      </c>
      <c r="H42" s="5">
        <v>46178</v>
      </c>
      <c r="I42" s="5">
        <v>46179</v>
      </c>
      <c r="J42" s="5">
        <v>46180</v>
      </c>
      <c r="K42">
        <f t="shared" si="1"/>
        <v>23</v>
      </c>
      <c r="Z42" s="18"/>
      <c r="AA42" s="18"/>
      <c r="AB42" s="18"/>
      <c r="AC42" s="18"/>
      <c r="AD42" s="18"/>
      <c r="AE42" s="18"/>
      <c r="AF42" s="18"/>
      <c r="AJ42" s="18" t="str">
        <v/>
      </c>
      <c r="AK42" s="18" t="str">
        <v/>
      </c>
      <c r="AL42" s="18" t="str">
        <v/>
      </c>
      <c r="AM42" s="18" t="str">
        <v/>
      </c>
      <c r="AN42" s="18" t="str">
        <v/>
      </c>
      <c r="AO42" s="18" t="str">
        <v/>
      </c>
      <c r="AP42" s="18" t="str">
        <v/>
      </c>
    </row>
    <row r="43" spans="3:51" x14ac:dyDescent="0.35">
      <c r="C43" s="6">
        <f t="shared" ref="C43" si="12">C37+1</f>
        <v>6</v>
      </c>
      <c r="D43" s="7" cm="1">
        <f t="array" ref="D43:J48">_xlfn.LET(_xlpm.mStart, DATE(cal.year, C43, 1), _xlpm.wDay, WEEKDAY(_xlpm.mStart, 10+week.start), _xlfn.SEQUENCE(6,7,_xlpm.mStart-_xlpm.wDay+1))</f>
        <v>46174</v>
      </c>
      <c r="E43" s="5">
        <v>46175</v>
      </c>
      <c r="F43" s="5">
        <v>46176</v>
      </c>
      <c r="G43" s="5">
        <v>46177</v>
      </c>
      <c r="H43" s="5">
        <v>46178</v>
      </c>
      <c r="I43" s="5">
        <v>46179</v>
      </c>
      <c r="J43" s="5">
        <v>46180</v>
      </c>
      <c r="K43">
        <f t="shared" si="1"/>
        <v>23</v>
      </c>
      <c r="Z43" s="18"/>
      <c r="AA43" s="18"/>
      <c r="AB43" s="18"/>
      <c r="AC43" s="18"/>
      <c r="AD43" s="18"/>
      <c r="AE43" s="18"/>
      <c r="AF43" s="18"/>
    </row>
    <row r="44" spans="3:51" x14ac:dyDescent="0.35">
      <c r="C44" s="6">
        <f t="shared" ref="C44" si="13">C43</f>
        <v>6</v>
      </c>
      <c r="D44" s="5">
        <v>46181</v>
      </c>
      <c r="E44" s="5">
        <v>46182</v>
      </c>
      <c r="F44" s="5">
        <v>46183</v>
      </c>
      <c r="G44" s="5">
        <v>46184</v>
      </c>
      <c r="H44" s="5">
        <v>46185</v>
      </c>
      <c r="I44" s="5">
        <v>46186</v>
      </c>
      <c r="J44" s="5">
        <v>46187</v>
      </c>
      <c r="K44">
        <f t="shared" si="1"/>
        <v>24</v>
      </c>
      <c r="Z44" s="18"/>
      <c r="AA44" s="18"/>
      <c r="AB44" s="18"/>
      <c r="AC44" s="18"/>
      <c r="AD44" s="18"/>
      <c r="AE44" s="18"/>
      <c r="AF44" s="18"/>
    </row>
    <row r="45" spans="3:51" x14ac:dyDescent="0.35">
      <c r="C45" s="6">
        <f t="shared" si="7"/>
        <v>6</v>
      </c>
      <c r="D45" s="5">
        <v>46188</v>
      </c>
      <c r="E45" s="5">
        <v>46189</v>
      </c>
      <c r="F45" s="5">
        <v>46190</v>
      </c>
      <c r="G45" s="5">
        <v>46191</v>
      </c>
      <c r="H45" s="5">
        <v>46192</v>
      </c>
      <c r="I45" s="5">
        <v>46193</v>
      </c>
      <c r="J45" s="5">
        <v>46194</v>
      </c>
      <c r="K45">
        <f t="shared" ref="K45:K76" si="14">WEEKNUM(D45,10+week.start)</f>
        <v>25</v>
      </c>
      <c r="AI45" s="35">
        <f>AI29+1</f>
        <v>3</v>
      </c>
      <c r="AJ45" s="36" t="str" cm="1">
        <f t="array" ref="AJ45:AP50">_xlfn.LET(_xlpm.dt, _xlfn._xlws.FILTER(monthly.calendar, month.nums=AI45), IF(MONTH(_xlpm.dt)&lt;&gt;AI45,"",_xlpm.dt))</f>
        <v/>
      </c>
      <c r="AK45" s="36" t="str">
        <v/>
      </c>
      <c r="AL45" s="36" t="str">
        <v/>
      </c>
      <c r="AM45" s="36" t="str">
        <v/>
      </c>
      <c r="AN45" s="36" t="str">
        <v/>
      </c>
      <c r="AO45" s="36" t="str">
        <v/>
      </c>
      <c r="AP45" s="36">
        <v>46082</v>
      </c>
      <c r="AS45" s="36" t="str" cm="1">
        <f t="array" ref="AS45:AY56">_xlfn.WRAPROWS(_xlfn.TOCOL(_xlfn.HSTACK(_xlfn.ANCHORARRAY(AJ45),_xlfn.ANCHORARRAY(AJ53))),7)</f>
        <v/>
      </c>
      <c r="AT45" s="36" t="str">
        <v/>
      </c>
      <c r="AU45" s="36" t="str">
        <v/>
      </c>
      <c r="AV45" s="36" t="str">
        <v/>
      </c>
      <c r="AW45" s="36" t="str">
        <v/>
      </c>
      <c r="AX45" s="36" t="str">
        <v/>
      </c>
      <c r="AY45" s="36">
        <v>46082</v>
      </c>
    </row>
    <row r="46" spans="3:51" x14ac:dyDescent="0.35">
      <c r="C46" s="6">
        <f t="shared" si="7"/>
        <v>6</v>
      </c>
      <c r="D46" s="5">
        <v>46195</v>
      </c>
      <c r="E46" s="5">
        <v>46196</v>
      </c>
      <c r="F46" s="5">
        <v>46197</v>
      </c>
      <c r="G46" s="5">
        <v>46198</v>
      </c>
      <c r="H46" s="5">
        <v>46199</v>
      </c>
      <c r="I46" s="5">
        <v>46200</v>
      </c>
      <c r="J46" s="5">
        <v>46201</v>
      </c>
      <c r="K46">
        <f t="shared" si="14"/>
        <v>26</v>
      </c>
      <c r="AJ46" s="36">
        <v>46083</v>
      </c>
      <c r="AK46" s="36">
        <v>46084</v>
      </c>
      <c r="AL46" s="36">
        <v>46085</v>
      </c>
      <c r="AM46" s="36">
        <v>46086</v>
      </c>
      <c r="AN46" s="36">
        <v>46087</v>
      </c>
      <c r="AO46" s="36">
        <v>46088</v>
      </c>
      <c r="AP46" s="36">
        <v>46089</v>
      </c>
      <c r="AS46" s="37" t="str">
        <v/>
      </c>
      <c r="AT46" s="37" t="str">
        <v/>
      </c>
      <c r="AU46" s="37" t="str">
        <v/>
      </c>
      <c r="AV46" s="37" t="str">
        <v/>
      </c>
      <c r="AW46" s="37" t="str">
        <v/>
      </c>
      <c r="AX46" s="37" t="str">
        <v/>
      </c>
      <c r="AY46" s="37" t="str">
        <v/>
      </c>
    </row>
    <row r="47" spans="3:51" x14ac:dyDescent="0.35">
      <c r="C47" s="6">
        <f t="shared" si="7"/>
        <v>6</v>
      </c>
      <c r="D47" s="5">
        <v>46202</v>
      </c>
      <c r="E47" s="5">
        <v>46203</v>
      </c>
      <c r="F47" s="5">
        <v>46204</v>
      </c>
      <c r="G47" s="5">
        <v>46205</v>
      </c>
      <c r="H47" s="5">
        <v>46206</v>
      </c>
      <c r="I47" s="5">
        <v>46207</v>
      </c>
      <c r="J47" s="5">
        <v>46208</v>
      </c>
      <c r="K47">
        <f t="shared" si="14"/>
        <v>27</v>
      </c>
      <c r="AJ47" s="36">
        <v>46090</v>
      </c>
      <c r="AK47" s="36">
        <v>46091</v>
      </c>
      <c r="AL47" s="36">
        <v>46092</v>
      </c>
      <c r="AM47" s="36">
        <v>46093</v>
      </c>
      <c r="AN47" s="36">
        <v>46094</v>
      </c>
      <c r="AO47" s="36">
        <v>46095</v>
      </c>
      <c r="AP47" s="36">
        <v>46096</v>
      </c>
      <c r="AS47" s="36">
        <v>46083</v>
      </c>
      <c r="AT47" s="36">
        <v>46084</v>
      </c>
      <c r="AU47" s="36">
        <v>46085</v>
      </c>
      <c r="AV47" s="36">
        <v>46086</v>
      </c>
      <c r="AW47" s="36">
        <v>46087</v>
      </c>
      <c r="AX47" s="36">
        <v>46088</v>
      </c>
      <c r="AY47" s="36">
        <v>46089</v>
      </c>
    </row>
    <row r="48" spans="3:51" x14ac:dyDescent="0.35">
      <c r="C48" s="6">
        <f t="shared" si="7"/>
        <v>6</v>
      </c>
      <c r="D48" s="5">
        <v>46209</v>
      </c>
      <c r="E48" s="5">
        <v>46210</v>
      </c>
      <c r="F48" s="5">
        <v>46211</v>
      </c>
      <c r="G48" s="5">
        <v>46212</v>
      </c>
      <c r="H48" s="5">
        <v>46213</v>
      </c>
      <c r="I48" s="5">
        <v>46214</v>
      </c>
      <c r="J48" s="5">
        <v>46215</v>
      </c>
      <c r="K48">
        <f t="shared" si="14"/>
        <v>28</v>
      </c>
      <c r="AJ48" s="36">
        <v>46097</v>
      </c>
      <c r="AK48" s="36">
        <v>46098</v>
      </c>
      <c r="AL48" s="36">
        <v>46099</v>
      </c>
      <c r="AM48" s="36">
        <v>46100</v>
      </c>
      <c r="AN48" s="36">
        <v>46101</v>
      </c>
      <c r="AO48" s="36">
        <v>46102</v>
      </c>
      <c r="AP48" s="36">
        <v>46103</v>
      </c>
      <c r="AS48" s="37" t="str">
        <v/>
      </c>
      <c r="AT48" s="37" t="str">
        <v/>
      </c>
      <c r="AU48" s="37" t="str">
        <v/>
      </c>
      <c r="AV48" s="37" t="str">
        <v/>
      </c>
      <c r="AW48" s="37" t="str">
        <v/>
      </c>
      <c r="AX48" s="37" t="str">
        <v/>
      </c>
      <c r="AY48" s="37" t="str">
        <v>🛕Maha Shivaratri
🛕Maha Shivaratri
🛕Maha Shivaratri</v>
      </c>
    </row>
    <row r="49" spans="3:51" x14ac:dyDescent="0.35">
      <c r="C49" s="6">
        <f t="shared" ref="C49" si="15">C43+1</f>
        <v>7</v>
      </c>
      <c r="D49" s="7" cm="1">
        <f t="array" ref="D49:J54">_xlfn.LET(_xlpm.mStart, DATE(cal.year, C49, 1), _xlpm.wDay, WEEKDAY(_xlpm.mStart, 10+week.start), _xlfn.SEQUENCE(6,7,_xlpm.mStart-_xlpm.wDay+1))</f>
        <v>46202</v>
      </c>
      <c r="E49" s="5">
        <v>46203</v>
      </c>
      <c r="F49" s="5">
        <v>46204</v>
      </c>
      <c r="G49" s="5">
        <v>46205</v>
      </c>
      <c r="H49" s="5">
        <v>46206</v>
      </c>
      <c r="I49" s="5">
        <v>46207</v>
      </c>
      <c r="J49" s="5">
        <v>46208</v>
      </c>
      <c r="K49">
        <f t="shared" si="14"/>
        <v>27</v>
      </c>
      <c r="AJ49" s="36">
        <v>46104</v>
      </c>
      <c r="AK49" s="36">
        <v>46105</v>
      </c>
      <c r="AL49" s="36">
        <v>46106</v>
      </c>
      <c r="AM49" s="36">
        <v>46107</v>
      </c>
      <c r="AN49" s="36">
        <v>46108</v>
      </c>
      <c r="AO49" s="36">
        <v>46109</v>
      </c>
      <c r="AP49" s="36">
        <v>46110</v>
      </c>
      <c r="AS49" s="36">
        <v>46090</v>
      </c>
      <c r="AT49" s="36">
        <v>46091</v>
      </c>
      <c r="AU49" s="36">
        <v>46092</v>
      </c>
      <c r="AV49" s="36">
        <v>46093</v>
      </c>
      <c r="AW49" s="36">
        <v>46094</v>
      </c>
      <c r="AX49" s="36">
        <v>46095</v>
      </c>
      <c r="AY49" s="36">
        <v>46096</v>
      </c>
    </row>
    <row r="50" spans="3:51" x14ac:dyDescent="0.35">
      <c r="C50" s="6">
        <f t="shared" ref="C50" si="16">C49</f>
        <v>7</v>
      </c>
      <c r="D50" s="5">
        <v>46209</v>
      </c>
      <c r="E50" s="5">
        <v>46210</v>
      </c>
      <c r="F50" s="5">
        <v>46211</v>
      </c>
      <c r="G50" s="5">
        <v>46212</v>
      </c>
      <c r="H50" s="5">
        <v>46213</v>
      </c>
      <c r="I50" s="5">
        <v>46214</v>
      </c>
      <c r="J50" s="5">
        <v>46215</v>
      </c>
      <c r="K50">
        <f t="shared" si="14"/>
        <v>28</v>
      </c>
      <c r="AJ50" s="36">
        <v>46111</v>
      </c>
      <c r="AK50" s="36">
        <v>46112</v>
      </c>
      <c r="AL50" s="36" t="str">
        <v/>
      </c>
      <c r="AM50" s="36" t="str">
        <v/>
      </c>
      <c r="AN50" s="36" t="str">
        <v/>
      </c>
      <c r="AO50" s="36" t="str">
        <v/>
      </c>
      <c r="AP50" s="36" t="str">
        <v/>
      </c>
      <c r="AS50" s="37" t="str">
        <v/>
      </c>
      <c r="AT50" s="37" t="str">
        <v/>
      </c>
      <c r="AU50" s="37" t="str">
        <v/>
      </c>
      <c r="AV50" s="37" t="str">
        <v/>
      </c>
      <c r="AW50" s="37" t="str">
        <v/>
      </c>
      <c r="AX50" s="37" t="str">
        <v/>
      </c>
      <c r="AY50" s="37" t="str">
        <v/>
      </c>
    </row>
    <row r="51" spans="3:51" x14ac:dyDescent="0.35">
      <c r="C51" s="6">
        <f t="shared" si="7"/>
        <v>7</v>
      </c>
      <c r="D51" s="5">
        <v>46216</v>
      </c>
      <c r="E51" s="5">
        <v>46217</v>
      </c>
      <c r="F51" s="5">
        <v>46218</v>
      </c>
      <c r="G51" s="5">
        <v>46219</v>
      </c>
      <c r="H51" s="5">
        <v>46220</v>
      </c>
      <c r="I51" s="5">
        <v>46221</v>
      </c>
      <c r="J51" s="5">
        <v>46222</v>
      </c>
      <c r="K51">
        <f t="shared" si="14"/>
        <v>29</v>
      </c>
      <c r="AS51" s="36">
        <v>46097</v>
      </c>
      <c r="AT51" s="36">
        <v>46098</v>
      </c>
      <c r="AU51" s="36">
        <v>46099</v>
      </c>
      <c r="AV51" s="36">
        <v>46100</v>
      </c>
      <c r="AW51" s="36">
        <v>46101</v>
      </c>
      <c r="AX51" s="36">
        <v>46102</v>
      </c>
      <c r="AY51" s="36">
        <v>46103</v>
      </c>
    </row>
    <row r="52" spans="3:51" x14ac:dyDescent="0.35">
      <c r="C52" s="6">
        <f t="shared" si="7"/>
        <v>7</v>
      </c>
      <c r="D52" s="5">
        <v>46223</v>
      </c>
      <c r="E52" s="5">
        <v>46224</v>
      </c>
      <c r="F52" s="5">
        <v>46225</v>
      </c>
      <c r="G52" s="5">
        <v>46226</v>
      </c>
      <c r="H52" s="5">
        <v>46227</v>
      </c>
      <c r="I52" s="5">
        <v>46228</v>
      </c>
      <c r="J52" s="5">
        <v>46229</v>
      </c>
      <c r="K52">
        <f t="shared" si="14"/>
        <v>30</v>
      </c>
      <c r="AS52" s="37" t="str">
        <v/>
      </c>
      <c r="AT52" s="37" t="str">
        <v/>
      </c>
      <c r="AU52" s="37" t="str">
        <v/>
      </c>
      <c r="AV52" s="37" t="str">
        <v/>
      </c>
      <c r="AW52" s="37" t="str">
        <v/>
      </c>
      <c r="AX52" s="37" t="str">
        <v/>
      </c>
      <c r="AY52" s="37" t="str">
        <v/>
      </c>
    </row>
    <row r="53" spans="3:51" x14ac:dyDescent="0.35">
      <c r="C53" s="6">
        <f t="shared" si="7"/>
        <v>7</v>
      </c>
      <c r="D53" s="5">
        <v>46230</v>
      </c>
      <c r="E53" s="5">
        <v>46231</v>
      </c>
      <c r="F53" s="5">
        <v>46232</v>
      </c>
      <c r="G53" s="5">
        <v>46233</v>
      </c>
      <c r="H53" s="5">
        <v>46234</v>
      </c>
      <c r="I53" s="5">
        <v>46235</v>
      </c>
      <c r="J53" s="5">
        <v>46236</v>
      </c>
      <c r="K53">
        <f t="shared" si="14"/>
        <v>31</v>
      </c>
      <c r="AJ53" s="18" t="str" cm="1">
        <f t="array" ref="AJ53:AP58">_xlfn.MAP(_xlfn.ANCHORARRAY(AJ45), _xlfn.LAMBDA(_xlpm.a, IFERROR(_xlfn.LET(_xlpm.events, _xlfn._xlws.FILTER(Plan[Activity],Plan[Date]=_xlpm.a), _xlpm.ic, _xlfn.XLOOKUP(_xlfn._xlws.FILTER(Plan[Type], Plan[Date]=_xlpm.a,"x"), icons[Type], icons[Icon]), _xlfn.TEXTJOIN(CHAR(10),TRUE, _xlpm.ic&amp;_xlpm.events)),"")))</f>
        <v/>
      </c>
      <c r="AK53" s="18" t="str">
        <v/>
      </c>
      <c r="AL53" s="18" t="str">
        <v/>
      </c>
      <c r="AM53" s="18" t="str">
        <v/>
      </c>
      <c r="AN53" s="18" t="str">
        <v/>
      </c>
      <c r="AO53" s="18" t="str">
        <v/>
      </c>
      <c r="AP53" s="18" t="str">
        <v/>
      </c>
      <c r="AS53" s="36">
        <v>46104</v>
      </c>
      <c r="AT53" s="36">
        <v>46105</v>
      </c>
      <c r="AU53" s="36">
        <v>46106</v>
      </c>
      <c r="AV53" s="36">
        <v>46107</v>
      </c>
      <c r="AW53" s="36">
        <v>46108</v>
      </c>
      <c r="AX53" s="36">
        <v>46109</v>
      </c>
      <c r="AY53" s="36">
        <v>46110</v>
      </c>
    </row>
    <row r="54" spans="3:51" x14ac:dyDescent="0.35">
      <c r="C54" s="6">
        <f t="shared" si="7"/>
        <v>7</v>
      </c>
      <c r="D54" s="5">
        <v>46237</v>
      </c>
      <c r="E54" s="5">
        <v>46238</v>
      </c>
      <c r="F54" s="5">
        <v>46239</v>
      </c>
      <c r="G54" s="5">
        <v>46240</v>
      </c>
      <c r="H54" s="5">
        <v>46241</v>
      </c>
      <c r="I54" s="5">
        <v>46242</v>
      </c>
      <c r="J54" s="5">
        <v>46243</v>
      </c>
      <c r="K54">
        <f t="shared" si="14"/>
        <v>32</v>
      </c>
      <c r="AJ54" s="18" t="str">
        <v/>
      </c>
      <c r="AK54" s="18" t="str">
        <v/>
      </c>
      <c r="AL54" s="18" t="str">
        <v/>
      </c>
      <c r="AM54" s="18" t="str">
        <v/>
      </c>
      <c r="AN54" s="18" t="str">
        <v/>
      </c>
      <c r="AO54" s="18" t="str">
        <v/>
      </c>
      <c r="AP54" s="18" t="str">
        <v>🛕Maha Shivaratri
🛕Maha Shivaratri
🛕Maha Shivaratri</v>
      </c>
      <c r="AS54" s="37" t="str">
        <v/>
      </c>
      <c r="AT54" s="37" t="str">
        <v/>
      </c>
      <c r="AU54" s="37" t="str">
        <v/>
      </c>
      <c r="AV54" s="37" t="str">
        <v/>
      </c>
      <c r="AW54" s="37" t="str">
        <v/>
      </c>
      <c r="AX54" s="37" t="str">
        <v/>
      </c>
      <c r="AY54" s="37" t="str">
        <v/>
      </c>
    </row>
    <row r="55" spans="3:51" x14ac:dyDescent="0.35">
      <c r="C55" s="6">
        <f t="shared" ref="C55" si="17">C49+1</f>
        <v>8</v>
      </c>
      <c r="D55" s="7" cm="1">
        <f t="array" ref="D55:J60">_xlfn.LET(_xlpm.mStart, DATE(cal.year, C55, 1), _xlpm.wDay, WEEKDAY(_xlpm.mStart, 10+week.start), _xlfn.SEQUENCE(6,7,_xlpm.mStart-_xlpm.wDay+1))</f>
        <v>46230</v>
      </c>
      <c r="E55" s="5">
        <v>46231</v>
      </c>
      <c r="F55" s="5">
        <v>46232</v>
      </c>
      <c r="G55" s="5">
        <v>46233</v>
      </c>
      <c r="H55" s="5">
        <v>46234</v>
      </c>
      <c r="I55" s="5">
        <v>46235</v>
      </c>
      <c r="J55" s="5">
        <v>46236</v>
      </c>
      <c r="K55">
        <f t="shared" si="14"/>
        <v>31</v>
      </c>
      <c r="AJ55" s="18" t="str">
        <v/>
      </c>
      <c r="AK55" s="18" t="str">
        <v/>
      </c>
      <c r="AL55" s="18" t="str">
        <v/>
      </c>
      <c r="AM55" s="18" t="str">
        <v/>
      </c>
      <c r="AN55" s="18" t="str">
        <v/>
      </c>
      <c r="AO55" s="18" t="str">
        <v/>
      </c>
      <c r="AP55" s="18" t="str">
        <v/>
      </c>
      <c r="AS55" s="36">
        <v>46111</v>
      </c>
      <c r="AT55" s="36">
        <v>46112</v>
      </c>
      <c r="AU55" s="36" t="str">
        <v/>
      </c>
      <c r="AV55" s="36" t="str">
        <v/>
      </c>
      <c r="AW55" s="36" t="str">
        <v/>
      </c>
      <c r="AX55" s="36" t="str">
        <v/>
      </c>
      <c r="AY55" s="36" t="str">
        <v/>
      </c>
    </row>
    <row r="56" spans="3:51" x14ac:dyDescent="0.35">
      <c r="C56" s="6">
        <f t="shared" ref="C56:C74" si="18">C55</f>
        <v>8</v>
      </c>
      <c r="D56" s="5">
        <v>46237</v>
      </c>
      <c r="E56" s="5">
        <v>46238</v>
      </c>
      <c r="F56" s="5">
        <v>46239</v>
      </c>
      <c r="G56" s="5">
        <v>46240</v>
      </c>
      <c r="H56" s="5">
        <v>46241</v>
      </c>
      <c r="I56" s="5">
        <v>46242</v>
      </c>
      <c r="J56" s="5">
        <v>46243</v>
      </c>
      <c r="K56">
        <f t="shared" si="14"/>
        <v>32</v>
      </c>
      <c r="AJ56" s="18" t="str">
        <v/>
      </c>
      <c r="AK56" s="18" t="str">
        <v/>
      </c>
      <c r="AL56" s="18" t="str">
        <v/>
      </c>
      <c r="AM56" s="18" t="str">
        <v/>
      </c>
      <c r="AN56" s="18" t="str">
        <v/>
      </c>
      <c r="AO56" s="18" t="str">
        <v/>
      </c>
      <c r="AP56" s="18" t="str">
        <v/>
      </c>
      <c r="AS56" s="37" t="str">
        <v/>
      </c>
      <c r="AT56" s="37" t="str">
        <v/>
      </c>
      <c r="AU56" s="37" t="str">
        <v/>
      </c>
      <c r="AV56" s="37" t="str">
        <v/>
      </c>
      <c r="AW56" s="37" t="str">
        <v/>
      </c>
      <c r="AX56" s="37" t="str">
        <v/>
      </c>
      <c r="AY56" s="37" t="str">
        <v/>
      </c>
    </row>
    <row r="57" spans="3:51" x14ac:dyDescent="0.35">
      <c r="C57" s="6">
        <f t="shared" si="7"/>
        <v>8</v>
      </c>
      <c r="D57" s="5">
        <v>46244</v>
      </c>
      <c r="E57" s="5">
        <v>46245</v>
      </c>
      <c r="F57" s="5">
        <v>46246</v>
      </c>
      <c r="G57" s="5">
        <v>46247</v>
      </c>
      <c r="H57" s="5">
        <v>46248</v>
      </c>
      <c r="I57" s="5">
        <v>46249</v>
      </c>
      <c r="J57" s="5">
        <v>46250</v>
      </c>
      <c r="K57">
        <f t="shared" si="14"/>
        <v>33</v>
      </c>
      <c r="AJ57" s="18" t="str">
        <v/>
      </c>
      <c r="AK57" s="18" t="str">
        <v/>
      </c>
      <c r="AL57" s="18" t="str">
        <v/>
      </c>
      <c r="AM57" s="18" t="str">
        <v/>
      </c>
      <c r="AN57" s="18" t="str">
        <v/>
      </c>
      <c r="AO57" s="18" t="str">
        <v/>
      </c>
      <c r="AP57" s="18" t="str">
        <v/>
      </c>
    </row>
    <row r="58" spans="3:51" x14ac:dyDescent="0.35">
      <c r="C58" s="6">
        <f t="shared" si="7"/>
        <v>8</v>
      </c>
      <c r="D58" s="5">
        <v>46251</v>
      </c>
      <c r="E58" s="5">
        <v>46252</v>
      </c>
      <c r="F58" s="5">
        <v>46253</v>
      </c>
      <c r="G58" s="5">
        <v>46254</v>
      </c>
      <c r="H58" s="5">
        <v>46255</v>
      </c>
      <c r="I58" s="5">
        <v>46256</v>
      </c>
      <c r="J58" s="5">
        <v>46257</v>
      </c>
      <c r="K58">
        <f t="shared" si="14"/>
        <v>34</v>
      </c>
      <c r="AJ58" s="18" t="str">
        <v/>
      </c>
      <c r="AK58" s="18" t="str">
        <v/>
      </c>
      <c r="AL58" s="18" t="str">
        <v/>
      </c>
      <c r="AM58" s="18" t="str">
        <v/>
      </c>
      <c r="AN58" s="18" t="str">
        <v/>
      </c>
      <c r="AO58" s="18" t="str">
        <v/>
      </c>
      <c r="AP58" s="18" t="str">
        <v/>
      </c>
    </row>
    <row r="59" spans="3:51" x14ac:dyDescent="0.35">
      <c r="C59" s="6">
        <f t="shared" si="7"/>
        <v>8</v>
      </c>
      <c r="D59" s="5">
        <v>46258</v>
      </c>
      <c r="E59" s="5">
        <v>46259</v>
      </c>
      <c r="F59" s="5">
        <v>46260</v>
      </c>
      <c r="G59" s="5">
        <v>46261</v>
      </c>
      <c r="H59" s="5">
        <v>46262</v>
      </c>
      <c r="I59" s="5">
        <v>46263</v>
      </c>
      <c r="J59" s="5">
        <v>46264</v>
      </c>
      <c r="K59">
        <f t="shared" si="14"/>
        <v>35</v>
      </c>
    </row>
    <row r="60" spans="3:51" x14ac:dyDescent="0.35">
      <c r="C60" s="6">
        <f t="shared" si="7"/>
        <v>8</v>
      </c>
      <c r="D60" s="5">
        <v>46265</v>
      </c>
      <c r="E60" s="5">
        <v>46266</v>
      </c>
      <c r="F60" s="5">
        <v>46267</v>
      </c>
      <c r="G60" s="5">
        <v>46268</v>
      </c>
      <c r="H60" s="5">
        <v>46269</v>
      </c>
      <c r="I60" s="5">
        <v>46270</v>
      </c>
      <c r="J60" s="5">
        <v>46271</v>
      </c>
      <c r="K60">
        <f t="shared" si="14"/>
        <v>36</v>
      </c>
    </row>
    <row r="61" spans="3:51" x14ac:dyDescent="0.35">
      <c r="C61" s="6">
        <f t="shared" ref="C61:C79" si="19">C55+1</f>
        <v>9</v>
      </c>
      <c r="D61" s="7" cm="1">
        <f t="array" ref="D61:J66">_xlfn.LET(_xlpm.mStart, DATE(cal.year, C61, 1), _xlpm.wDay, WEEKDAY(_xlpm.mStart, 10+week.start), _xlfn.SEQUENCE(6,7,_xlpm.mStart-_xlpm.wDay+1))</f>
        <v>46265</v>
      </c>
      <c r="E61" s="5">
        <v>46266</v>
      </c>
      <c r="F61" s="5">
        <v>46267</v>
      </c>
      <c r="G61" s="5">
        <v>46268</v>
      </c>
      <c r="H61" s="5">
        <v>46269</v>
      </c>
      <c r="I61" s="5">
        <v>46270</v>
      </c>
      <c r="J61" s="5">
        <v>46271</v>
      </c>
      <c r="K61">
        <f t="shared" si="14"/>
        <v>36</v>
      </c>
      <c r="AI61" s="35">
        <f>AI45+1</f>
        <v>4</v>
      </c>
      <c r="AJ61" s="36" t="str" cm="1">
        <f t="array" ref="AJ61:AP66">_xlfn.LET(_xlpm.dt, _xlfn._xlws.FILTER(monthly.calendar, month.nums=AI61), IF(MONTH(_xlpm.dt)&lt;&gt;AI61,"",_xlpm.dt))</f>
        <v/>
      </c>
      <c r="AK61" s="36" t="str">
        <v/>
      </c>
      <c r="AL61" s="36">
        <v>46113</v>
      </c>
      <c r="AM61" s="36">
        <v>46114</v>
      </c>
      <c r="AN61" s="36">
        <v>46115</v>
      </c>
      <c r="AO61" s="36">
        <v>46116</v>
      </c>
      <c r="AP61" s="36">
        <v>46117</v>
      </c>
      <c r="AS61" s="36" t="str" cm="1">
        <f t="array" ref="AS61:AY72">_xlfn.WRAPROWS(_xlfn.TOCOL(_xlfn.HSTACK(_xlfn.ANCHORARRAY(AJ61),_xlfn.ANCHORARRAY(AJ69))),7)</f>
        <v/>
      </c>
      <c r="AT61" s="36" t="str">
        <v/>
      </c>
      <c r="AU61" s="36">
        <v>46113</v>
      </c>
      <c r="AV61" s="36">
        <v>46114</v>
      </c>
      <c r="AW61" s="36">
        <v>46115</v>
      </c>
      <c r="AX61" s="36">
        <v>46116</v>
      </c>
      <c r="AY61" s="36">
        <v>46117</v>
      </c>
    </row>
    <row r="62" spans="3:51" x14ac:dyDescent="0.35">
      <c r="C62" s="6">
        <f t="shared" si="18"/>
        <v>9</v>
      </c>
      <c r="D62" s="5">
        <v>46272</v>
      </c>
      <c r="E62" s="5">
        <v>46273</v>
      </c>
      <c r="F62" s="5">
        <v>46274</v>
      </c>
      <c r="G62" s="5">
        <v>46275</v>
      </c>
      <c r="H62" s="5">
        <v>46276</v>
      </c>
      <c r="I62" s="5">
        <v>46277</v>
      </c>
      <c r="J62" s="5">
        <v>46278</v>
      </c>
      <c r="K62">
        <f t="shared" si="14"/>
        <v>37</v>
      </c>
      <c r="AJ62" s="36">
        <v>46118</v>
      </c>
      <c r="AK62" s="36">
        <v>46119</v>
      </c>
      <c r="AL62" s="36">
        <v>46120</v>
      </c>
      <c r="AM62" s="36">
        <v>46121</v>
      </c>
      <c r="AN62" s="36">
        <v>46122</v>
      </c>
      <c r="AO62" s="36">
        <v>46123</v>
      </c>
      <c r="AP62" s="36">
        <v>46124</v>
      </c>
      <c r="AS62" s="37" t="str">
        <v/>
      </c>
      <c r="AT62" s="37" t="str">
        <v/>
      </c>
      <c r="AU62" s="37" t="str">
        <v/>
      </c>
      <c r="AV62" s="37" t="str">
        <v/>
      </c>
      <c r="AW62" s="37" t="str">
        <v/>
      </c>
      <c r="AX62" s="37" t="str">
        <v/>
      </c>
      <c r="AY62" s="37" t="str">
        <v/>
      </c>
    </row>
    <row r="63" spans="3:51" x14ac:dyDescent="0.35">
      <c r="C63" s="6">
        <f t="shared" si="7"/>
        <v>9</v>
      </c>
      <c r="D63" s="5">
        <v>46279</v>
      </c>
      <c r="E63" s="5">
        <v>46280</v>
      </c>
      <c r="F63" s="5">
        <v>46281</v>
      </c>
      <c r="G63" s="5">
        <v>46282</v>
      </c>
      <c r="H63" s="5">
        <v>46283</v>
      </c>
      <c r="I63" s="5">
        <v>46284</v>
      </c>
      <c r="J63" s="5">
        <v>46285</v>
      </c>
      <c r="K63">
        <f t="shared" si="14"/>
        <v>38</v>
      </c>
      <c r="AJ63" s="36">
        <v>46125</v>
      </c>
      <c r="AK63" s="36">
        <v>46126</v>
      </c>
      <c r="AL63" s="36">
        <v>46127</v>
      </c>
      <c r="AM63" s="36">
        <v>46128</v>
      </c>
      <c r="AN63" s="36">
        <v>46129</v>
      </c>
      <c r="AO63" s="36">
        <v>46130</v>
      </c>
      <c r="AP63" s="36">
        <v>46131</v>
      </c>
      <c r="AS63" s="36">
        <v>46118</v>
      </c>
      <c r="AT63" s="36">
        <v>46119</v>
      </c>
      <c r="AU63" s="36">
        <v>46120</v>
      </c>
      <c r="AV63" s="36">
        <v>46121</v>
      </c>
      <c r="AW63" s="36">
        <v>46122</v>
      </c>
      <c r="AX63" s="36">
        <v>46123</v>
      </c>
      <c r="AY63" s="36">
        <v>46124</v>
      </c>
    </row>
    <row r="64" spans="3:51" x14ac:dyDescent="0.35">
      <c r="C64" s="6">
        <f t="shared" si="7"/>
        <v>9</v>
      </c>
      <c r="D64" s="5">
        <v>46286</v>
      </c>
      <c r="E64" s="5">
        <v>46287</v>
      </c>
      <c r="F64" s="5">
        <v>46288</v>
      </c>
      <c r="G64" s="5">
        <v>46289</v>
      </c>
      <c r="H64" s="5">
        <v>46290</v>
      </c>
      <c r="I64" s="5">
        <v>46291</v>
      </c>
      <c r="J64" s="5">
        <v>46292</v>
      </c>
      <c r="K64">
        <f t="shared" si="14"/>
        <v>39</v>
      </c>
      <c r="AJ64" s="36">
        <v>46132</v>
      </c>
      <c r="AK64" s="36">
        <v>46133</v>
      </c>
      <c r="AL64" s="36">
        <v>46134</v>
      </c>
      <c r="AM64" s="36">
        <v>46135</v>
      </c>
      <c r="AN64" s="36">
        <v>46136</v>
      </c>
      <c r="AO64" s="36">
        <v>46137</v>
      </c>
      <c r="AP64" s="36">
        <v>46138</v>
      </c>
      <c r="AS64" s="37" t="str">
        <v/>
      </c>
      <c r="AT64" s="37" t="str">
        <v/>
      </c>
      <c r="AU64" s="37" t="str">
        <v/>
      </c>
      <c r="AV64" s="37" t="str">
        <v/>
      </c>
      <c r="AW64" s="37" t="str">
        <v/>
      </c>
      <c r="AX64" s="37" t="str">
        <v/>
      </c>
      <c r="AY64" s="37" t="str">
        <v/>
      </c>
    </row>
    <row r="65" spans="3:51" x14ac:dyDescent="0.35">
      <c r="C65" s="6">
        <f t="shared" si="7"/>
        <v>9</v>
      </c>
      <c r="D65" s="5">
        <v>46293</v>
      </c>
      <c r="E65" s="5">
        <v>46294</v>
      </c>
      <c r="F65" s="5">
        <v>46295</v>
      </c>
      <c r="G65" s="5">
        <v>46296</v>
      </c>
      <c r="H65" s="5">
        <v>46297</v>
      </c>
      <c r="I65" s="5">
        <v>46298</v>
      </c>
      <c r="J65" s="5">
        <v>46299</v>
      </c>
      <c r="K65">
        <f t="shared" si="14"/>
        <v>40</v>
      </c>
      <c r="AJ65" s="36">
        <v>46139</v>
      </c>
      <c r="AK65" s="36">
        <v>46140</v>
      </c>
      <c r="AL65" s="36">
        <v>46141</v>
      </c>
      <c r="AM65" s="36">
        <v>46142</v>
      </c>
      <c r="AN65" s="36" t="str">
        <v/>
      </c>
      <c r="AO65" s="36" t="str">
        <v/>
      </c>
      <c r="AP65" s="36" t="str">
        <v/>
      </c>
      <c r="AS65" s="36">
        <v>46125</v>
      </c>
      <c r="AT65" s="36">
        <v>46126</v>
      </c>
      <c r="AU65" s="36">
        <v>46127</v>
      </c>
      <c r="AV65" s="36">
        <v>46128</v>
      </c>
      <c r="AW65" s="36">
        <v>46129</v>
      </c>
      <c r="AX65" s="36">
        <v>46130</v>
      </c>
      <c r="AY65" s="36">
        <v>46131</v>
      </c>
    </row>
    <row r="66" spans="3:51" x14ac:dyDescent="0.35">
      <c r="C66" s="6">
        <f t="shared" si="7"/>
        <v>9</v>
      </c>
      <c r="D66" s="5">
        <v>46300</v>
      </c>
      <c r="E66" s="5">
        <v>46301</v>
      </c>
      <c r="F66" s="5">
        <v>46302</v>
      </c>
      <c r="G66" s="5">
        <v>46303</v>
      </c>
      <c r="H66" s="5">
        <v>46304</v>
      </c>
      <c r="I66" s="5">
        <v>46305</v>
      </c>
      <c r="J66" s="5">
        <v>46306</v>
      </c>
      <c r="K66">
        <f t="shared" si="14"/>
        <v>41</v>
      </c>
      <c r="AJ66" s="36" t="str">
        <v/>
      </c>
      <c r="AK66" s="36" t="str">
        <v/>
      </c>
      <c r="AL66" s="36" t="str">
        <v/>
      </c>
      <c r="AM66" s="36" t="str">
        <v/>
      </c>
      <c r="AN66" s="36" t="str">
        <v/>
      </c>
      <c r="AO66" s="36" t="str">
        <v/>
      </c>
      <c r="AP66" s="36" t="str">
        <v/>
      </c>
      <c r="AS66" s="37" t="str">
        <v/>
      </c>
      <c r="AT66" s="37" t="str">
        <v/>
      </c>
      <c r="AU66" s="37" t="str">
        <v>🛕Rama Navami
🛕Rama Navami
🛕Rama Navami</v>
      </c>
      <c r="AV66" s="37" t="str">
        <v/>
      </c>
      <c r="AW66" s="37" t="str">
        <v/>
      </c>
      <c r="AX66" s="37" t="str">
        <v/>
      </c>
      <c r="AY66" s="37" t="str">
        <v/>
      </c>
    </row>
    <row r="67" spans="3:51" x14ac:dyDescent="0.35">
      <c r="C67" s="6">
        <f t="shared" si="19"/>
        <v>10</v>
      </c>
      <c r="D67" s="7" cm="1">
        <f t="array" ref="D67:J72">_xlfn.LET(_xlpm.mStart, DATE(cal.year, C67, 1), _xlpm.wDay, WEEKDAY(_xlpm.mStart, 10+week.start), _xlfn.SEQUENCE(6,7,_xlpm.mStart-_xlpm.wDay+1))</f>
        <v>46293</v>
      </c>
      <c r="E67" s="5">
        <v>46294</v>
      </c>
      <c r="F67" s="5">
        <v>46295</v>
      </c>
      <c r="G67" s="5">
        <v>46296</v>
      </c>
      <c r="H67" s="5">
        <v>46297</v>
      </c>
      <c r="I67" s="5">
        <v>46298</v>
      </c>
      <c r="J67" s="5">
        <v>46299</v>
      </c>
      <c r="K67">
        <f t="shared" si="14"/>
        <v>40</v>
      </c>
      <c r="AS67" s="36">
        <v>46132</v>
      </c>
      <c r="AT67" s="36">
        <v>46133</v>
      </c>
      <c r="AU67" s="36">
        <v>46134</v>
      </c>
      <c r="AV67" s="36">
        <v>46135</v>
      </c>
      <c r="AW67" s="36">
        <v>46136</v>
      </c>
      <c r="AX67" s="36">
        <v>46137</v>
      </c>
      <c r="AY67" s="36">
        <v>46138</v>
      </c>
    </row>
    <row r="68" spans="3:51" x14ac:dyDescent="0.35">
      <c r="C68" s="6">
        <f t="shared" si="18"/>
        <v>10</v>
      </c>
      <c r="D68" s="5">
        <v>46300</v>
      </c>
      <c r="E68" s="5">
        <v>46301</v>
      </c>
      <c r="F68" s="5">
        <v>46302</v>
      </c>
      <c r="G68" s="5">
        <v>46303</v>
      </c>
      <c r="H68" s="5">
        <v>46304</v>
      </c>
      <c r="I68" s="5">
        <v>46305</v>
      </c>
      <c r="J68" s="5">
        <v>46306</v>
      </c>
      <c r="K68">
        <f t="shared" si="14"/>
        <v>41</v>
      </c>
      <c r="AS68" s="37" t="str">
        <v/>
      </c>
      <c r="AT68" s="37" t="str">
        <v/>
      </c>
      <c r="AU68" s="37" t="str">
        <v/>
      </c>
      <c r="AV68" s="37" t="str">
        <v/>
      </c>
      <c r="AW68" s="37" t="str">
        <v/>
      </c>
      <c r="AX68" s="37" t="str">
        <v/>
      </c>
      <c r="AY68" s="37" t="str">
        <v/>
      </c>
    </row>
    <row r="69" spans="3:51" x14ac:dyDescent="0.35">
      <c r="C69" s="6">
        <f t="shared" si="7"/>
        <v>10</v>
      </c>
      <c r="D69" s="5">
        <v>46307</v>
      </c>
      <c r="E69" s="5">
        <v>46308</v>
      </c>
      <c r="F69" s="5">
        <v>46309</v>
      </c>
      <c r="G69" s="5">
        <v>46310</v>
      </c>
      <c r="H69" s="5">
        <v>46311</v>
      </c>
      <c r="I69" s="5">
        <v>46312</v>
      </c>
      <c r="J69" s="5">
        <v>46313</v>
      </c>
      <c r="K69">
        <f t="shared" si="14"/>
        <v>42</v>
      </c>
      <c r="AJ69" s="18" t="str" cm="1">
        <f t="array" ref="AJ69:AP74">_xlfn.MAP(_xlfn.ANCHORARRAY(AJ61), _xlfn.LAMBDA(_xlpm.a, IFERROR(_xlfn.LET(_xlpm.events, _xlfn._xlws.FILTER(Plan[Activity],Plan[Date]=_xlpm.a), _xlpm.ic, _xlfn.XLOOKUP(_xlfn._xlws.FILTER(Plan[Type], Plan[Date]=_xlpm.a,"x"), icons[Type], icons[Icon]), _xlfn.TEXTJOIN(CHAR(10),TRUE, _xlpm.ic&amp;_xlpm.events)),"")))</f>
        <v/>
      </c>
      <c r="AK69" s="18" t="str">
        <v/>
      </c>
      <c r="AL69" s="18" t="str">
        <v/>
      </c>
      <c r="AM69" s="18" t="str">
        <v/>
      </c>
      <c r="AN69" s="18" t="str">
        <v/>
      </c>
      <c r="AO69" s="18" t="str">
        <v/>
      </c>
      <c r="AP69" s="18" t="str">
        <v/>
      </c>
      <c r="AS69" s="36">
        <v>46139</v>
      </c>
      <c r="AT69" s="36">
        <v>46140</v>
      </c>
      <c r="AU69" s="36">
        <v>46141</v>
      </c>
      <c r="AV69" s="36">
        <v>46142</v>
      </c>
      <c r="AW69" s="36" t="str">
        <v/>
      </c>
      <c r="AX69" s="36" t="str">
        <v/>
      </c>
      <c r="AY69" s="36" t="str">
        <v/>
      </c>
    </row>
    <row r="70" spans="3:51" x14ac:dyDescent="0.35">
      <c r="C70" s="6">
        <f t="shared" si="7"/>
        <v>10</v>
      </c>
      <c r="D70" s="5">
        <v>46314</v>
      </c>
      <c r="E70" s="5">
        <v>46315</v>
      </c>
      <c r="F70" s="5">
        <v>46316</v>
      </c>
      <c r="G70" s="5">
        <v>46317</v>
      </c>
      <c r="H70" s="5">
        <v>46318</v>
      </c>
      <c r="I70" s="5">
        <v>46319</v>
      </c>
      <c r="J70" s="5">
        <v>46320</v>
      </c>
      <c r="K70">
        <f t="shared" si="14"/>
        <v>43</v>
      </c>
      <c r="AJ70" s="18" t="str">
        <v/>
      </c>
      <c r="AK70" s="18" t="str">
        <v/>
      </c>
      <c r="AL70" s="18" t="str">
        <v/>
      </c>
      <c r="AM70" s="18" t="str">
        <v/>
      </c>
      <c r="AN70" s="18" t="str">
        <v/>
      </c>
      <c r="AO70" s="18" t="str">
        <v/>
      </c>
      <c r="AP70" s="18" t="str">
        <v/>
      </c>
      <c r="AS70" s="37" t="str">
        <v/>
      </c>
      <c r="AT70" s="37" t="str">
        <v/>
      </c>
      <c r="AU70" s="37" t="str">
        <v/>
      </c>
      <c r="AV70" s="37" t="str">
        <v/>
      </c>
      <c r="AW70" s="37" t="str">
        <v/>
      </c>
      <c r="AX70" s="37" t="str">
        <v/>
      </c>
      <c r="AY70" s="37" t="str">
        <v/>
      </c>
    </row>
    <row r="71" spans="3:51" x14ac:dyDescent="0.35">
      <c r="C71" s="6">
        <f t="shared" si="7"/>
        <v>10</v>
      </c>
      <c r="D71" s="5">
        <v>46321</v>
      </c>
      <c r="E71" s="5">
        <v>46322</v>
      </c>
      <c r="F71" s="5">
        <v>46323</v>
      </c>
      <c r="G71" s="5">
        <v>46324</v>
      </c>
      <c r="H71" s="5">
        <v>46325</v>
      </c>
      <c r="I71" s="5">
        <v>46326</v>
      </c>
      <c r="J71" s="5">
        <v>46327</v>
      </c>
      <c r="K71">
        <f t="shared" si="14"/>
        <v>44</v>
      </c>
      <c r="AJ71" s="18" t="str">
        <v/>
      </c>
      <c r="AK71" s="18" t="str">
        <v/>
      </c>
      <c r="AL71" s="18" t="str">
        <v>🛕Rama Navami
🛕Rama Navami
🛕Rama Navami</v>
      </c>
      <c r="AM71" s="18" t="str">
        <v/>
      </c>
      <c r="AN71" s="18" t="str">
        <v/>
      </c>
      <c r="AO71" s="18" t="str">
        <v/>
      </c>
      <c r="AP71" s="18" t="str">
        <v/>
      </c>
      <c r="AS71" s="36" t="str">
        <v/>
      </c>
      <c r="AT71" s="36" t="str">
        <v/>
      </c>
      <c r="AU71" s="36" t="str">
        <v/>
      </c>
      <c r="AV71" s="36" t="str">
        <v/>
      </c>
      <c r="AW71" s="36" t="str">
        <v/>
      </c>
      <c r="AX71" s="36" t="str">
        <v/>
      </c>
      <c r="AY71" s="36" t="str">
        <v/>
      </c>
    </row>
    <row r="72" spans="3:51" x14ac:dyDescent="0.35">
      <c r="C72" s="6">
        <f t="shared" si="7"/>
        <v>10</v>
      </c>
      <c r="D72" s="5">
        <v>46328</v>
      </c>
      <c r="E72" s="5">
        <v>46329</v>
      </c>
      <c r="F72" s="5">
        <v>46330</v>
      </c>
      <c r="G72" s="5">
        <v>46331</v>
      </c>
      <c r="H72" s="5">
        <v>46332</v>
      </c>
      <c r="I72" s="5">
        <v>46333</v>
      </c>
      <c r="J72" s="5">
        <v>46334</v>
      </c>
      <c r="K72">
        <f t="shared" si="14"/>
        <v>45</v>
      </c>
      <c r="AJ72" s="18" t="str">
        <v/>
      </c>
      <c r="AK72" s="18" t="str">
        <v/>
      </c>
      <c r="AL72" s="18" t="str">
        <v/>
      </c>
      <c r="AM72" s="18" t="str">
        <v/>
      </c>
      <c r="AN72" s="18" t="str">
        <v/>
      </c>
      <c r="AO72" s="18" t="str">
        <v/>
      </c>
      <c r="AP72" s="18" t="str">
        <v/>
      </c>
      <c r="AS72" s="37" t="str">
        <v/>
      </c>
      <c r="AT72" s="37" t="str">
        <v/>
      </c>
      <c r="AU72" s="37" t="str">
        <v/>
      </c>
      <c r="AV72" s="37" t="str">
        <v/>
      </c>
      <c r="AW72" s="37" t="str">
        <v/>
      </c>
      <c r="AX72" s="37" t="str">
        <v/>
      </c>
      <c r="AY72" s="37" t="str">
        <v/>
      </c>
    </row>
    <row r="73" spans="3:51" x14ac:dyDescent="0.35">
      <c r="C73" s="6">
        <f t="shared" si="19"/>
        <v>11</v>
      </c>
      <c r="D73" s="7" cm="1">
        <f t="array" ref="D73:J78">_xlfn.LET(_xlpm.mStart, DATE(cal.year, C73, 1), _xlpm.wDay, WEEKDAY(_xlpm.mStart, 10+week.start), _xlfn.SEQUENCE(6,7,_xlpm.mStart-_xlpm.wDay+1))</f>
        <v>46321</v>
      </c>
      <c r="E73" s="5">
        <v>46322</v>
      </c>
      <c r="F73" s="5">
        <v>46323</v>
      </c>
      <c r="G73" s="5">
        <v>46324</v>
      </c>
      <c r="H73" s="5">
        <v>46325</v>
      </c>
      <c r="I73" s="5">
        <v>46326</v>
      </c>
      <c r="J73" s="5">
        <v>46327</v>
      </c>
      <c r="K73">
        <f t="shared" si="14"/>
        <v>44</v>
      </c>
      <c r="AJ73" s="18" t="str">
        <v/>
      </c>
      <c r="AK73" s="18" t="str">
        <v/>
      </c>
      <c r="AL73" s="18" t="str">
        <v/>
      </c>
      <c r="AM73" s="18" t="str">
        <v/>
      </c>
      <c r="AN73" s="18" t="str">
        <v/>
      </c>
      <c r="AO73" s="18" t="str">
        <v/>
      </c>
      <c r="AP73" s="18" t="str">
        <v/>
      </c>
    </row>
    <row r="74" spans="3:51" x14ac:dyDescent="0.35">
      <c r="C74" s="6">
        <f t="shared" si="18"/>
        <v>11</v>
      </c>
      <c r="D74" s="5">
        <v>46328</v>
      </c>
      <c r="E74" s="5">
        <v>46329</v>
      </c>
      <c r="F74" s="5">
        <v>46330</v>
      </c>
      <c r="G74" s="5">
        <v>46331</v>
      </c>
      <c r="H74" s="5">
        <v>46332</v>
      </c>
      <c r="I74" s="5">
        <v>46333</v>
      </c>
      <c r="J74" s="5">
        <v>46334</v>
      </c>
      <c r="K74">
        <f t="shared" si="14"/>
        <v>45</v>
      </c>
      <c r="AJ74" s="18" t="str">
        <v/>
      </c>
      <c r="AK74" s="18" t="str">
        <v/>
      </c>
      <c r="AL74" s="18" t="str">
        <v/>
      </c>
      <c r="AM74" s="18" t="str">
        <v/>
      </c>
      <c r="AN74" s="18" t="str">
        <v/>
      </c>
      <c r="AO74" s="18" t="str">
        <v/>
      </c>
      <c r="AP74" s="18" t="str">
        <v/>
      </c>
    </row>
    <row r="75" spans="3:51" x14ac:dyDescent="0.35">
      <c r="C75" s="6">
        <f t="shared" si="7"/>
        <v>11</v>
      </c>
      <c r="D75" s="5">
        <v>46335</v>
      </c>
      <c r="E75" s="5">
        <v>46336</v>
      </c>
      <c r="F75" s="5">
        <v>46337</v>
      </c>
      <c r="G75" s="5">
        <v>46338</v>
      </c>
      <c r="H75" s="5">
        <v>46339</v>
      </c>
      <c r="I75" s="5">
        <v>46340</v>
      </c>
      <c r="J75" s="5">
        <v>46341</v>
      </c>
      <c r="K75">
        <f t="shared" si="14"/>
        <v>46</v>
      </c>
    </row>
    <row r="76" spans="3:51" x14ac:dyDescent="0.35">
      <c r="C76" s="6">
        <f t="shared" si="7"/>
        <v>11</v>
      </c>
      <c r="D76" s="5">
        <v>46342</v>
      </c>
      <c r="E76" s="5">
        <v>46343</v>
      </c>
      <c r="F76" s="5">
        <v>46344</v>
      </c>
      <c r="G76" s="5">
        <v>46345</v>
      </c>
      <c r="H76" s="5">
        <v>46346</v>
      </c>
      <c r="I76" s="5">
        <v>46347</v>
      </c>
      <c r="J76" s="5">
        <v>46348</v>
      </c>
      <c r="K76">
        <f t="shared" si="14"/>
        <v>47</v>
      </c>
    </row>
    <row r="77" spans="3:51" x14ac:dyDescent="0.35">
      <c r="C77" s="6">
        <f t="shared" si="7"/>
        <v>11</v>
      </c>
      <c r="D77" s="5">
        <v>46349</v>
      </c>
      <c r="E77" s="5">
        <v>46350</v>
      </c>
      <c r="F77" s="5">
        <v>46351</v>
      </c>
      <c r="G77" s="5">
        <v>46352</v>
      </c>
      <c r="H77" s="5">
        <v>46353</v>
      </c>
      <c r="I77" s="5">
        <v>46354</v>
      </c>
      <c r="J77" s="5">
        <v>46355</v>
      </c>
      <c r="K77">
        <f t="shared" ref="K77:K84" si="20">WEEKNUM(D77,10+week.start)</f>
        <v>48</v>
      </c>
      <c r="AI77" s="35">
        <f>AI61+1</f>
        <v>5</v>
      </c>
      <c r="AJ77" s="36" t="str" cm="1">
        <f t="array" ref="AJ77:AP82">_xlfn.LET(_xlpm.dt, _xlfn._xlws.FILTER(monthly.calendar, month.nums=AI77), IF(MONTH(_xlpm.dt)&lt;&gt;AI77,"",_xlpm.dt))</f>
        <v/>
      </c>
      <c r="AK77" s="36" t="str">
        <v/>
      </c>
      <c r="AL77" s="36" t="str">
        <v/>
      </c>
      <c r="AM77" s="36" t="str">
        <v/>
      </c>
      <c r="AN77" s="36">
        <v>46143</v>
      </c>
      <c r="AO77" s="36">
        <v>46144</v>
      </c>
      <c r="AP77" s="36">
        <v>46145</v>
      </c>
      <c r="AS77" s="36" t="str" cm="1">
        <f t="array" ref="AS77:AY88">_xlfn.WRAPROWS(_xlfn.TOCOL(_xlfn.HSTACK(_xlfn.ANCHORARRAY(AJ77),_xlfn.ANCHORARRAY(AJ85))),7)</f>
        <v/>
      </c>
      <c r="AT77" s="36" t="str">
        <v/>
      </c>
      <c r="AU77" s="36" t="str">
        <v/>
      </c>
      <c r="AV77" s="36" t="str">
        <v/>
      </c>
      <c r="AW77" s="36">
        <v>46143</v>
      </c>
      <c r="AX77" s="36">
        <v>46144</v>
      </c>
      <c r="AY77" s="36">
        <v>46145</v>
      </c>
    </row>
    <row r="78" spans="3:51" x14ac:dyDescent="0.35">
      <c r="C78" s="6">
        <f t="shared" si="7"/>
        <v>11</v>
      </c>
      <c r="D78" s="5">
        <v>46356</v>
      </c>
      <c r="E78" s="5">
        <v>46357</v>
      </c>
      <c r="F78" s="5">
        <v>46358</v>
      </c>
      <c r="G78" s="5">
        <v>46359</v>
      </c>
      <c r="H78" s="5">
        <v>46360</v>
      </c>
      <c r="I78" s="5">
        <v>46361</v>
      </c>
      <c r="J78" s="5">
        <v>46362</v>
      </c>
      <c r="K78">
        <f t="shared" si="20"/>
        <v>49</v>
      </c>
      <c r="AJ78" s="36">
        <v>46146</v>
      </c>
      <c r="AK78" s="36">
        <v>46147</v>
      </c>
      <c r="AL78" s="36">
        <v>46148</v>
      </c>
      <c r="AM78" s="36">
        <v>46149</v>
      </c>
      <c r="AN78" s="36">
        <v>46150</v>
      </c>
      <c r="AO78" s="36">
        <v>46151</v>
      </c>
      <c r="AP78" s="36">
        <v>46152</v>
      </c>
      <c r="AS78" s="37" t="str">
        <v/>
      </c>
      <c r="AT78" s="37" t="str">
        <v/>
      </c>
      <c r="AU78" s="37" t="str">
        <v/>
      </c>
      <c r="AV78" s="37" t="str">
        <v/>
      </c>
      <c r="AW78" s="37" t="str">
        <v/>
      </c>
      <c r="AX78" s="37" t="str">
        <v/>
      </c>
      <c r="AY78" s="37" t="str">
        <v/>
      </c>
    </row>
    <row r="79" spans="3:51" x14ac:dyDescent="0.35">
      <c r="C79" s="6">
        <f t="shared" si="19"/>
        <v>12</v>
      </c>
      <c r="D79" s="7" cm="1">
        <f t="array" ref="D79:J84">_xlfn.LET(_xlpm.mStart, DATE(cal.year, C79, 1), _xlpm.wDay, WEEKDAY(_xlpm.mStart, 10+week.start), _xlfn.SEQUENCE(6,7,_xlpm.mStart-_xlpm.wDay+1))</f>
        <v>46356</v>
      </c>
      <c r="E79" s="5">
        <v>46357</v>
      </c>
      <c r="F79" s="5">
        <v>46358</v>
      </c>
      <c r="G79" s="5">
        <v>46359</v>
      </c>
      <c r="H79" s="5">
        <v>46360</v>
      </c>
      <c r="I79" s="5">
        <v>46361</v>
      </c>
      <c r="J79" s="5">
        <v>46362</v>
      </c>
      <c r="K79">
        <f t="shared" si="20"/>
        <v>49</v>
      </c>
      <c r="AJ79" s="36">
        <v>46153</v>
      </c>
      <c r="AK79" s="36">
        <v>46154</v>
      </c>
      <c r="AL79" s="36">
        <v>46155</v>
      </c>
      <c r="AM79" s="36">
        <v>46156</v>
      </c>
      <c r="AN79" s="36">
        <v>46157</v>
      </c>
      <c r="AO79" s="36">
        <v>46158</v>
      </c>
      <c r="AP79" s="36">
        <v>46159</v>
      </c>
      <c r="AS79" s="36">
        <v>46146</v>
      </c>
      <c r="AT79" s="36">
        <v>46147</v>
      </c>
      <c r="AU79" s="36">
        <v>46148</v>
      </c>
      <c r="AV79" s="36">
        <v>46149</v>
      </c>
      <c r="AW79" s="36">
        <v>46150</v>
      </c>
      <c r="AX79" s="36">
        <v>46151</v>
      </c>
      <c r="AY79" s="36">
        <v>46152</v>
      </c>
    </row>
    <row r="80" spans="3:51" x14ac:dyDescent="0.35">
      <c r="C80" s="6">
        <f t="shared" ref="C80:C84" si="21">C79</f>
        <v>12</v>
      </c>
      <c r="D80" s="5">
        <v>46363</v>
      </c>
      <c r="E80" s="5">
        <v>46364</v>
      </c>
      <c r="F80" s="5">
        <v>46365</v>
      </c>
      <c r="G80" s="5">
        <v>46366</v>
      </c>
      <c r="H80" s="5">
        <v>46367</v>
      </c>
      <c r="I80" s="5">
        <v>46368</v>
      </c>
      <c r="J80" s="5">
        <v>46369</v>
      </c>
      <c r="K80">
        <f t="shared" si="20"/>
        <v>50</v>
      </c>
      <c r="AJ80" s="36">
        <v>46160</v>
      </c>
      <c r="AK80" s="36">
        <v>46161</v>
      </c>
      <c r="AL80" s="36">
        <v>46162</v>
      </c>
      <c r="AM80" s="36">
        <v>46163</v>
      </c>
      <c r="AN80" s="36">
        <v>46164</v>
      </c>
      <c r="AO80" s="36">
        <v>46165</v>
      </c>
      <c r="AP80" s="36">
        <v>46166</v>
      </c>
      <c r="AS80" s="37" t="str">
        <v/>
      </c>
      <c r="AT80" s="37" t="str">
        <v/>
      </c>
      <c r="AU80" s="37" t="str">
        <v/>
      </c>
      <c r="AV80" s="37" t="str">
        <v/>
      </c>
      <c r="AW80" s="37" t="str">
        <v/>
      </c>
      <c r="AX80" s="37" t="str">
        <v/>
      </c>
      <c r="AY80" s="37" t="str">
        <v/>
      </c>
    </row>
    <row r="81" spans="3:51" x14ac:dyDescent="0.35">
      <c r="C81" s="6">
        <f t="shared" si="21"/>
        <v>12</v>
      </c>
      <c r="D81" s="5">
        <v>46370</v>
      </c>
      <c r="E81" s="5">
        <v>46371</v>
      </c>
      <c r="F81" s="5">
        <v>46372</v>
      </c>
      <c r="G81" s="5">
        <v>46373</v>
      </c>
      <c r="H81" s="5">
        <v>46374</v>
      </c>
      <c r="I81" s="5">
        <v>46375</v>
      </c>
      <c r="J81" s="5">
        <v>46376</v>
      </c>
      <c r="K81">
        <f t="shared" si="20"/>
        <v>51</v>
      </c>
      <c r="AJ81" s="36">
        <v>46167</v>
      </c>
      <c r="AK81" s="36">
        <v>46168</v>
      </c>
      <c r="AL81" s="36">
        <v>46169</v>
      </c>
      <c r="AM81" s="36">
        <v>46170</v>
      </c>
      <c r="AN81" s="36">
        <v>46171</v>
      </c>
      <c r="AO81" s="36">
        <v>46172</v>
      </c>
      <c r="AP81" s="36">
        <v>46173</v>
      </c>
      <c r="AS81" s="36">
        <v>46153</v>
      </c>
      <c r="AT81" s="36">
        <v>46154</v>
      </c>
      <c r="AU81" s="36">
        <v>46155</v>
      </c>
      <c r="AV81" s="36">
        <v>46156</v>
      </c>
      <c r="AW81" s="36">
        <v>46157</v>
      </c>
      <c r="AX81" s="36">
        <v>46158</v>
      </c>
      <c r="AY81" s="36">
        <v>46159</v>
      </c>
    </row>
    <row r="82" spans="3:51" x14ac:dyDescent="0.35">
      <c r="C82" s="6">
        <f t="shared" si="21"/>
        <v>12</v>
      </c>
      <c r="D82" s="5">
        <v>46377</v>
      </c>
      <c r="E82" s="5">
        <v>46378</v>
      </c>
      <c r="F82" s="5">
        <v>46379</v>
      </c>
      <c r="G82" s="5">
        <v>46380</v>
      </c>
      <c r="H82" s="5">
        <v>46381</v>
      </c>
      <c r="I82" s="5">
        <v>46382</v>
      </c>
      <c r="J82" s="5">
        <v>46383</v>
      </c>
      <c r="K82">
        <f t="shared" si="20"/>
        <v>52</v>
      </c>
      <c r="AJ82" s="36" t="str">
        <v/>
      </c>
      <c r="AK82" s="36" t="str">
        <v/>
      </c>
      <c r="AL82" s="36" t="str">
        <v/>
      </c>
      <c r="AM82" s="36" t="str">
        <v/>
      </c>
      <c r="AN82" s="36" t="str">
        <v/>
      </c>
      <c r="AO82" s="36" t="str">
        <v/>
      </c>
      <c r="AP82" s="36" t="str">
        <v/>
      </c>
      <c r="AS82" s="37" t="str">
        <v/>
      </c>
      <c r="AT82" s="37" t="str">
        <v/>
      </c>
      <c r="AU82" s="37" t="str">
        <v/>
      </c>
      <c r="AV82" s="37" t="str">
        <v/>
      </c>
      <c r="AW82" s="37" t="str">
        <v/>
      </c>
      <c r="AX82" s="37" t="str">
        <v/>
      </c>
      <c r="AY82" s="37" t="str">
        <v/>
      </c>
    </row>
    <row r="83" spans="3:51" x14ac:dyDescent="0.35">
      <c r="C83" s="6">
        <f t="shared" si="21"/>
        <v>12</v>
      </c>
      <c r="D83" s="5">
        <v>46384</v>
      </c>
      <c r="E83" s="5">
        <v>46385</v>
      </c>
      <c r="F83" s="5">
        <v>46386</v>
      </c>
      <c r="G83" s="5">
        <v>46387</v>
      </c>
      <c r="H83" s="5">
        <v>46388</v>
      </c>
      <c r="I83" s="5">
        <v>46389</v>
      </c>
      <c r="J83" s="5">
        <v>46390</v>
      </c>
      <c r="K83">
        <f t="shared" si="20"/>
        <v>53</v>
      </c>
      <c r="AS83" s="36">
        <v>46160</v>
      </c>
      <c r="AT83" s="36">
        <v>46161</v>
      </c>
      <c r="AU83" s="36">
        <v>46162</v>
      </c>
      <c r="AV83" s="36">
        <v>46163</v>
      </c>
      <c r="AW83" s="36">
        <v>46164</v>
      </c>
      <c r="AX83" s="36">
        <v>46165</v>
      </c>
      <c r="AY83" s="36">
        <v>46166</v>
      </c>
    </row>
    <row r="84" spans="3:51" x14ac:dyDescent="0.35">
      <c r="C84" s="6">
        <f t="shared" si="21"/>
        <v>12</v>
      </c>
      <c r="D84" s="5">
        <v>46391</v>
      </c>
      <c r="E84" s="5">
        <v>46392</v>
      </c>
      <c r="F84" s="5">
        <v>46393</v>
      </c>
      <c r="G84" s="5">
        <v>46394</v>
      </c>
      <c r="H84" s="5">
        <v>46395</v>
      </c>
      <c r="I84" s="5">
        <v>46396</v>
      </c>
      <c r="J84" s="5">
        <v>46397</v>
      </c>
      <c r="K84">
        <f t="shared" si="20"/>
        <v>2</v>
      </c>
      <c r="AS84" s="37" t="str">
        <v/>
      </c>
      <c r="AT84" s="37" t="str">
        <v/>
      </c>
      <c r="AU84" s="37" t="str">
        <v/>
      </c>
      <c r="AV84" s="37" t="str">
        <v/>
      </c>
      <c r="AW84" s="37" t="str">
        <v/>
      </c>
      <c r="AX84" s="37" t="str">
        <v/>
      </c>
      <c r="AY84" s="37" t="str">
        <v/>
      </c>
    </row>
    <row r="85" spans="3:51" x14ac:dyDescent="0.35">
      <c r="C85" s="6"/>
      <c r="AJ85" s="18" t="str" cm="1">
        <f t="array" ref="AJ85:AP90">_xlfn.MAP(_xlfn.ANCHORARRAY(AJ77), _xlfn.LAMBDA(_xlpm.a, IFERROR(_xlfn.LET(_xlpm.events, _xlfn._xlws.FILTER(Plan[Activity],Plan[Date]=_xlpm.a), _xlpm.ic, _xlfn.XLOOKUP(_xlfn._xlws.FILTER(Plan[Type], Plan[Date]=_xlpm.a,"x"), icons[Type], icons[Icon]), _xlfn.TEXTJOIN(CHAR(10),TRUE, _xlpm.ic&amp;_xlpm.events)),"")))</f>
        <v/>
      </c>
      <c r="AK85" s="18" t="str">
        <v/>
      </c>
      <c r="AL85" s="18" t="str">
        <v/>
      </c>
      <c r="AM85" s="18" t="str">
        <v/>
      </c>
      <c r="AN85" s="18" t="str">
        <v/>
      </c>
      <c r="AO85" s="18" t="str">
        <v/>
      </c>
      <c r="AP85" s="18" t="str">
        <v/>
      </c>
      <c r="AS85" s="36">
        <v>46167</v>
      </c>
      <c r="AT85" s="36">
        <v>46168</v>
      </c>
      <c r="AU85" s="36">
        <v>46169</v>
      </c>
      <c r="AV85" s="36">
        <v>46170</v>
      </c>
      <c r="AW85" s="36">
        <v>46171</v>
      </c>
      <c r="AX85" s="36">
        <v>46172</v>
      </c>
      <c r="AY85" s="36">
        <v>46173</v>
      </c>
    </row>
    <row r="86" spans="3:51" x14ac:dyDescent="0.35">
      <c r="C86" s="6"/>
      <c r="AJ86" s="18" t="str">
        <v/>
      </c>
      <c r="AK86" s="18" t="str">
        <v/>
      </c>
      <c r="AL86" s="18" t="str">
        <v/>
      </c>
      <c r="AM86" s="18" t="str">
        <v/>
      </c>
      <c r="AN86" s="18" t="str">
        <v/>
      </c>
      <c r="AO86" s="18" t="str">
        <v/>
      </c>
      <c r="AP86" s="18" t="str">
        <v/>
      </c>
      <c r="AS86" s="37" t="str">
        <v/>
      </c>
      <c r="AT86" s="37" t="str">
        <v/>
      </c>
      <c r="AU86" s="37" t="str">
        <v/>
      </c>
      <c r="AV86" s="37" t="str">
        <v/>
      </c>
      <c r="AW86" s="37" t="str">
        <v/>
      </c>
      <c r="AX86" s="37" t="str">
        <v/>
      </c>
      <c r="AY86" s="37" t="str">
        <v/>
      </c>
    </row>
    <row r="87" spans="3:51" x14ac:dyDescent="0.35">
      <c r="C87" s="6"/>
      <c r="AJ87" s="18" t="str">
        <v/>
      </c>
      <c r="AK87" s="18" t="str">
        <v/>
      </c>
      <c r="AL87" s="18" t="str">
        <v/>
      </c>
      <c r="AM87" s="18" t="str">
        <v/>
      </c>
      <c r="AN87" s="18" t="str">
        <v/>
      </c>
      <c r="AO87" s="18" t="str">
        <v/>
      </c>
      <c r="AP87" s="18" t="str">
        <v/>
      </c>
      <c r="AS87" s="36" t="str">
        <v/>
      </c>
      <c r="AT87" s="36" t="str">
        <v/>
      </c>
      <c r="AU87" s="36" t="str">
        <v/>
      </c>
      <c r="AV87" s="36" t="str">
        <v/>
      </c>
      <c r="AW87" s="36" t="str">
        <v/>
      </c>
      <c r="AX87" s="36" t="str">
        <v/>
      </c>
      <c r="AY87" s="36" t="str">
        <v/>
      </c>
    </row>
    <row r="88" spans="3:51" x14ac:dyDescent="0.35">
      <c r="C88" s="6"/>
      <c r="AJ88" s="18" t="str">
        <v/>
      </c>
      <c r="AK88" s="18" t="str">
        <v/>
      </c>
      <c r="AL88" s="18" t="str">
        <v/>
      </c>
      <c r="AM88" s="18" t="str">
        <v/>
      </c>
      <c r="AN88" s="18" t="str">
        <v/>
      </c>
      <c r="AO88" s="18" t="str">
        <v/>
      </c>
      <c r="AP88" s="18" t="str">
        <v/>
      </c>
      <c r="AS88" s="37" t="str">
        <v/>
      </c>
      <c r="AT88" s="37" t="str">
        <v/>
      </c>
      <c r="AU88" s="37" t="str">
        <v/>
      </c>
      <c r="AV88" s="37" t="str">
        <v/>
      </c>
      <c r="AW88" s="37" t="str">
        <v/>
      </c>
      <c r="AX88" s="37" t="str">
        <v/>
      </c>
      <c r="AY88" s="37" t="str">
        <v/>
      </c>
    </row>
    <row r="89" spans="3:51" x14ac:dyDescent="0.35">
      <c r="C89" s="6"/>
      <c r="AJ89" s="18" t="str">
        <v/>
      </c>
      <c r="AK89" s="18" t="str">
        <v/>
      </c>
      <c r="AL89" s="18" t="str">
        <v/>
      </c>
      <c r="AM89" s="18" t="str">
        <v/>
      </c>
      <c r="AN89" s="18" t="str">
        <v/>
      </c>
      <c r="AO89" s="18" t="str">
        <v/>
      </c>
      <c r="AP89" s="18" t="str">
        <v/>
      </c>
    </row>
    <row r="90" spans="3:51" x14ac:dyDescent="0.35">
      <c r="C90" s="6"/>
      <c r="AJ90" s="18" t="str">
        <v/>
      </c>
      <c r="AK90" s="18" t="str">
        <v/>
      </c>
      <c r="AL90" s="18" t="str">
        <v/>
      </c>
      <c r="AM90" s="18" t="str">
        <v/>
      </c>
      <c r="AN90" s="18" t="str">
        <v/>
      </c>
      <c r="AO90" s="18" t="str">
        <v/>
      </c>
      <c r="AP90" s="18" t="str">
        <v/>
      </c>
    </row>
    <row r="91" spans="3:51" x14ac:dyDescent="0.35">
      <c r="C91" s="6"/>
    </row>
    <row r="92" spans="3:51" x14ac:dyDescent="0.35">
      <c r="C92" s="6"/>
    </row>
    <row r="93" spans="3:51" x14ac:dyDescent="0.35">
      <c r="AI93" s="35">
        <f>AI77+1</f>
        <v>6</v>
      </c>
      <c r="AJ93" s="36" cm="1">
        <f t="array" ref="AJ93:AP98">_xlfn.LET(_xlpm.dt, _xlfn._xlws.FILTER(monthly.calendar, month.nums=AI93), IF(MONTH(_xlpm.dt)&lt;&gt;AI93,"",_xlpm.dt))</f>
        <v>46174</v>
      </c>
      <c r="AK93" s="36">
        <v>46175</v>
      </c>
      <c r="AL93" s="36">
        <v>46176</v>
      </c>
      <c r="AM93" s="36">
        <v>46177</v>
      </c>
      <c r="AN93" s="36">
        <v>46178</v>
      </c>
      <c r="AO93" s="36">
        <v>46179</v>
      </c>
      <c r="AP93" s="36">
        <v>46180</v>
      </c>
      <c r="AS93" s="36" cm="1">
        <f t="array" ref="AS93:AY104">_xlfn.WRAPROWS(_xlfn.TOCOL(_xlfn.HSTACK(_xlfn.ANCHORARRAY(AJ93),_xlfn.ANCHORARRAY(AJ101))),7)</f>
        <v>46174</v>
      </c>
      <c r="AT93" s="36">
        <v>46175</v>
      </c>
      <c r="AU93" s="36">
        <v>46176</v>
      </c>
      <c r="AV93" s="36">
        <v>46177</v>
      </c>
      <c r="AW93" s="36">
        <v>46178</v>
      </c>
      <c r="AX93" s="36">
        <v>46179</v>
      </c>
      <c r="AY93" s="36">
        <v>46180</v>
      </c>
    </row>
    <row r="94" spans="3:51" x14ac:dyDescent="0.35">
      <c r="AJ94" s="36">
        <v>46181</v>
      </c>
      <c r="AK94" s="36">
        <v>46182</v>
      </c>
      <c r="AL94" s="36">
        <v>46183</v>
      </c>
      <c r="AM94" s="36">
        <v>46184</v>
      </c>
      <c r="AN94" s="36">
        <v>46185</v>
      </c>
      <c r="AO94" s="36">
        <v>46186</v>
      </c>
      <c r="AP94" s="36">
        <v>46187</v>
      </c>
      <c r="AS94" s="37" t="str">
        <v/>
      </c>
      <c r="AT94" s="37" t="str">
        <v/>
      </c>
      <c r="AU94" s="37" t="str">
        <v/>
      </c>
      <c r="AV94" s="37" t="str">
        <v/>
      </c>
      <c r="AW94" s="37" t="str">
        <v/>
      </c>
      <c r="AX94" s="37" t="str">
        <v/>
      </c>
      <c r="AY94" s="37" t="str">
        <v/>
      </c>
    </row>
    <row r="95" spans="3:51" x14ac:dyDescent="0.35">
      <c r="AJ95" s="36">
        <v>46188</v>
      </c>
      <c r="AK95" s="36">
        <v>46189</v>
      </c>
      <c r="AL95" s="36">
        <v>46190</v>
      </c>
      <c r="AM95" s="36">
        <v>46191</v>
      </c>
      <c r="AN95" s="36">
        <v>46192</v>
      </c>
      <c r="AO95" s="36">
        <v>46193</v>
      </c>
      <c r="AP95" s="36">
        <v>46194</v>
      </c>
      <c r="AS95" s="36">
        <v>46181</v>
      </c>
      <c r="AT95" s="36">
        <v>46182</v>
      </c>
      <c r="AU95" s="36">
        <v>46183</v>
      </c>
      <c r="AV95" s="36">
        <v>46184</v>
      </c>
      <c r="AW95" s="36">
        <v>46185</v>
      </c>
      <c r="AX95" s="36">
        <v>46186</v>
      </c>
      <c r="AY95" s="36">
        <v>46187</v>
      </c>
    </row>
    <row r="96" spans="3:51" x14ac:dyDescent="0.35">
      <c r="AJ96" s="36">
        <v>46195</v>
      </c>
      <c r="AK96" s="36">
        <v>46196</v>
      </c>
      <c r="AL96" s="36">
        <v>46197</v>
      </c>
      <c r="AM96" s="36">
        <v>46198</v>
      </c>
      <c r="AN96" s="36">
        <v>46199</v>
      </c>
      <c r="AO96" s="36">
        <v>46200</v>
      </c>
      <c r="AP96" s="36">
        <v>46201</v>
      </c>
      <c r="AS96" s="37" t="str">
        <v/>
      </c>
      <c r="AT96" s="37" t="str">
        <v/>
      </c>
      <c r="AU96" s="37" t="str">
        <v/>
      </c>
      <c r="AV96" s="37" t="str">
        <v/>
      </c>
      <c r="AW96" s="37" t="str">
        <v/>
      </c>
      <c r="AX96" s="37" t="str">
        <v/>
      </c>
      <c r="AY96" s="37" t="str">
        <v/>
      </c>
    </row>
    <row r="97" spans="35:51" x14ac:dyDescent="0.35">
      <c r="AJ97" s="36">
        <v>46202</v>
      </c>
      <c r="AK97" s="36">
        <v>46203</v>
      </c>
      <c r="AL97" s="36" t="str">
        <v/>
      </c>
      <c r="AM97" s="36" t="str">
        <v/>
      </c>
      <c r="AN97" s="36" t="str">
        <v/>
      </c>
      <c r="AO97" s="36" t="str">
        <v/>
      </c>
      <c r="AP97" s="36" t="str">
        <v/>
      </c>
      <c r="AS97" s="36">
        <v>46188</v>
      </c>
      <c r="AT97" s="36">
        <v>46189</v>
      </c>
      <c r="AU97" s="36">
        <v>46190</v>
      </c>
      <c r="AV97" s="36">
        <v>46191</v>
      </c>
      <c r="AW97" s="36">
        <v>46192</v>
      </c>
      <c r="AX97" s="36">
        <v>46193</v>
      </c>
      <c r="AY97" s="36">
        <v>46194</v>
      </c>
    </row>
    <row r="98" spans="35:51" x14ac:dyDescent="0.35">
      <c r="AJ98" s="36" t="str">
        <v/>
      </c>
      <c r="AK98" s="36" t="str">
        <v/>
      </c>
      <c r="AL98" s="36" t="str">
        <v/>
      </c>
      <c r="AM98" s="36" t="str">
        <v/>
      </c>
      <c r="AN98" s="36" t="str">
        <v/>
      </c>
      <c r="AO98" s="36" t="str">
        <v/>
      </c>
      <c r="AP98" s="36" t="str">
        <v/>
      </c>
      <c r="AS98" s="37" t="str">
        <v/>
      </c>
      <c r="AT98" s="37" t="str">
        <v/>
      </c>
      <c r="AU98" s="37" t="str">
        <v/>
      </c>
      <c r="AV98" s="37" t="str">
        <v/>
      </c>
      <c r="AW98" s="37" t="str">
        <v/>
      </c>
      <c r="AX98" s="37" t="str">
        <v/>
      </c>
      <c r="AY98" s="37" t="str">
        <v/>
      </c>
    </row>
    <row r="99" spans="35:51" x14ac:dyDescent="0.35">
      <c r="AS99" s="36">
        <v>46195</v>
      </c>
      <c r="AT99" s="36">
        <v>46196</v>
      </c>
      <c r="AU99" s="36">
        <v>46197</v>
      </c>
      <c r="AV99" s="36">
        <v>46198</v>
      </c>
      <c r="AW99" s="36">
        <v>46199</v>
      </c>
      <c r="AX99" s="36">
        <v>46200</v>
      </c>
      <c r="AY99" s="36">
        <v>46201</v>
      </c>
    </row>
    <row r="100" spans="35:51" x14ac:dyDescent="0.35">
      <c r="AS100" s="37" t="str">
        <v/>
      </c>
      <c r="AT100" s="37" t="str">
        <v/>
      </c>
      <c r="AU100" s="37" t="str">
        <v/>
      </c>
      <c r="AV100" s="37" t="str">
        <v/>
      </c>
      <c r="AW100" s="37" t="str">
        <v/>
      </c>
      <c r="AX100" s="37" t="str">
        <v/>
      </c>
      <c r="AY100" s="37" t="str">
        <v/>
      </c>
    </row>
    <row r="101" spans="35:51" x14ac:dyDescent="0.35">
      <c r="AJ101" s="18" t="str" cm="1">
        <f t="array" ref="AJ101:AP106">_xlfn.MAP(_xlfn.ANCHORARRAY(AJ93), _xlfn.LAMBDA(_xlpm.a, IFERROR(_xlfn.LET(_xlpm.events, _xlfn._xlws.FILTER(Plan[Activity],Plan[Date]=_xlpm.a), _xlpm.ic, _xlfn.XLOOKUP(_xlfn._xlws.FILTER(Plan[Type], Plan[Date]=_xlpm.a,"x"), icons[Type], icons[Icon]), _xlfn.TEXTJOIN(CHAR(10),TRUE, _xlpm.ic&amp;_xlpm.events)),"")))</f>
        <v/>
      </c>
      <c r="AK101" s="18" t="str">
        <v/>
      </c>
      <c r="AL101" s="18" t="str">
        <v/>
      </c>
      <c r="AM101" s="18" t="str">
        <v/>
      </c>
      <c r="AN101" s="18" t="str">
        <v/>
      </c>
      <c r="AO101" s="18" t="str">
        <v/>
      </c>
      <c r="AP101" s="18" t="str">
        <v/>
      </c>
      <c r="AS101" s="36">
        <v>46202</v>
      </c>
      <c r="AT101" s="36">
        <v>46203</v>
      </c>
      <c r="AU101" s="36" t="str">
        <v/>
      </c>
      <c r="AV101" s="36" t="str">
        <v/>
      </c>
      <c r="AW101" s="36" t="str">
        <v/>
      </c>
      <c r="AX101" s="36" t="str">
        <v/>
      </c>
      <c r="AY101" s="36" t="str">
        <v/>
      </c>
    </row>
    <row r="102" spans="35:51" x14ac:dyDescent="0.35">
      <c r="AJ102" s="18" t="str">
        <v/>
      </c>
      <c r="AK102" s="18" t="str">
        <v/>
      </c>
      <c r="AL102" s="18" t="str">
        <v/>
      </c>
      <c r="AM102" s="18" t="str">
        <v/>
      </c>
      <c r="AN102" s="18" t="str">
        <v/>
      </c>
      <c r="AO102" s="18" t="str">
        <v/>
      </c>
      <c r="AP102" s="18" t="str">
        <v/>
      </c>
      <c r="AS102" s="37" t="str">
        <v/>
      </c>
      <c r="AT102" s="37" t="str">
        <v/>
      </c>
      <c r="AU102" s="37" t="str">
        <v/>
      </c>
      <c r="AV102" s="37" t="str">
        <v/>
      </c>
      <c r="AW102" s="37" t="str">
        <v/>
      </c>
      <c r="AX102" s="37" t="str">
        <v/>
      </c>
      <c r="AY102" s="37" t="str">
        <v/>
      </c>
    </row>
    <row r="103" spans="35:51" x14ac:dyDescent="0.35">
      <c r="AJ103" s="18" t="str">
        <v/>
      </c>
      <c r="AK103" s="18" t="str">
        <v/>
      </c>
      <c r="AL103" s="18" t="str">
        <v/>
      </c>
      <c r="AM103" s="18" t="str">
        <v/>
      </c>
      <c r="AN103" s="18" t="str">
        <v/>
      </c>
      <c r="AO103" s="18" t="str">
        <v/>
      </c>
      <c r="AP103" s="18" t="str">
        <v/>
      </c>
      <c r="AS103" s="36" t="str">
        <v/>
      </c>
      <c r="AT103" s="36" t="str">
        <v/>
      </c>
      <c r="AU103" s="36" t="str">
        <v/>
      </c>
      <c r="AV103" s="36" t="str">
        <v/>
      </c>
      <c r="AW103" s="36" t="str">
        <v/>
      </c>
      <c r="AX103" s="36" t="str">
        <v/>
      </c>
      <c r="AY103" s="36" t="str">
        <v/>
      </c>
    </row>
    <row r="104" spans="35:51" x14ac:dyDescent="0.35">
      <c r="AJ104" s="18" t="str">
        <v/>
      </c>
      <c r="AK104" s="18" t="str">
        <v/>
      </c>
      <c r="AL104" s="18" t="str">
        <v/>
      </c>
      <c r="AM104" s="18" t="str">
        <v/>
      </c>
      <c r="AN104" s="18" t="str">
        <v/>
      </c>
      <c r="AO104" s="18" t="str">
        <v/>
      </c>
      <c r="AP104" s="18" t="str">
        <v/>
      </c>
      <c r="AS104" s="37" t="str">
        <v/>
      </c>
      <c r="AT104" s="37" t="str">
        <v/>
      </c>
      <c r="AU104" s="37" t="str">
        <v/>
      </c>
      <c r="AV104" s="37" t="str">
        <v/>
      </c>
      <c r="AW104" s="37" t="str">
        <v/>
      </c>
      <c r="AX104" s="37" t="str">
        <v/>
      </c>
      <c r="AY104" s="37" t="str">
        <v/>
      </c>
    </row>
    <row r="105" spans="35:51" x14ac:dyDescent="0.35">
      <c r="AJ105" s="18" t="str">
        <v/>
      </c>
      <c r="AK105" s="18" t="str">
        <v/>
      </c>
      <c r="AL105" s="18" t="str">
        <v/>
      </c>
      <c r="AM105" s="18" t="str">
        <v/>
      </c>
      <c r="AN105" s="18" t="str">
        <v/>
      </c>
      <c r="AO105" s="18" t="str">
        <v/>
      </c>
      <c r="AP105" s="18" t="str">
        <v/>
      </c>
    </row>
    <row r="106" spans="35:51" x14ac:dyDescent="0.35">
      <c r="AJ106" s="18" t="str">
        <v/>
      </c>
      <c r="AK106" s="18" t="str">
        <v/>
      </c>
      <c r="AL106" s="18" t="str">
        <v/>
      </c>
      <c r="AM106" s="18" t="str">
        <v/>
      </c>
      <c r="AN106" s="18" t="str">
        <v/>
      </c>
      <c r="AO106" s="18" t="str">
        <v/>
      </c>
      <c r="AP106" s="18" t="str">
        <v/>
      </c>
    </row>
    <row r="109" spans="35:51" x14ac:dyDescent="0.35">
      <c r="AI109" s="35">
        <f>AI93+1</f>
        <v>7</v>
      </c>
      <c r="AJ109" s="36" t="str" cm="1">
        <f t="array" ref="AJ109:AP114">_xlfn.LET(_xlpm.dt, _xlfn._xlws.FILTER(monthly.calendar, month.nums=AI109), IF(MONTH(_xlpm.dt)&lt;&gt;AI109,"",_xlpm.dt))</f>
        <v/>
      </c>
      <c r="AK109" s="36" t="str">
        <v/>
      </c>
      <c r="AL109" s="36">
        <v>46204</v>
      </c>
      <c r="AM109" s="36">
        <v>46205</v>
      </c>
      <c r="AN109" s="36">
        <v>46206</v>
      </c>
      <c r="AO109" s="36">
        <v>46207</v>
      </c>
      <c r="AP109" s="36">
        <v>46208</v>
      </c>
      <c r="AS109" s="36" t="str" cm="1">
        <f t="array" ref="AS109:AY120">_xlfn.WRAPROWS(_xlfn.TOCOL(_xlfn.HSTACK(_xlfn.ANCHORARRAY(AJ109),_xlfn.ANCHORARRAY(AJ117))),7)</f>
        <v/>
      </c>
      <c r="AT109" s="36" t="str">
        <v/>
      </c>
      <c r="AU109" s="36">
        <v>46204</v>
      </c>
      <c r="AV109" s="36">
        <v>46205</v>
      </c>
      <c r="AW109" s="36">
        <v>46206</v>
      </c>
      <c r="AX109" s="36">
        <v>46207</v>
      </c>
      <c r="AY109" s="36">
        <v>46208</v>
      </c>
    </row>
    <row r="110" spans="35:51" x14ac:dyDescent="0.35">
      <c r="AJ110" s="36">
        <v>46209</v>
      </c>
      <c r="AK110" s="36">
        <v>46210</v>
      </c>
      <c r="AL110" s="36">
        <v>46211</v>
      </c>
      <c r="AM110" s="36">
        <v>46212</v>
      </c>
      <c r="AN110" s="36">
        <v>46213</v>
      </c>
      <c r="AO110" s="36">
        <v>46214</v>
      </c>
      <c r="AP110" s="36">
        <v>46215</v>
      </c>
      <c r="AS110" s="37" t="str">
        <v/>
      </c>
      <c r="AT110" s="37" t="str">
        <v/>
      </c>
      <c r="AU110" s="37" t="str">
        <v/>
      </c>
      <c r="AV110" s="37" t="str">
        <v/>
      </c>
      <c r="AW110" s="37" t="str">
        <v/>
      </c>
      <c r="AX110" s="37" t="str">
        <v/>
      </c>
      <c r="AY110" s="37" t="str">
        <v/>
      </c>
    </row>
    <row r="111" spans="35:51" x14ac:dyDescent="0.35">
      <c r="AJ111" s="36">
        <v>46216</v>
      </c>
      <c r="AK111" s="36">
        <v>46217</v>
      </c>
      <c r="AL111" s="36">
        <v>46218</v>
      </c>
      <c r="AM111" s="36">
        <v>46219</v>
      </c>
      <c r="AN111" s="36">
        <v>46220</v>
      </c>
      <c r="AO111" s="36">
        <v>46221</v>
      </c>
      <c r="AP111" s="36">
        <v>46222</v>
      </c>
      <c r="AS111" s="36">
        <v>46209</v>
      </c>
      <c r="AT111" s="36">
        <v>46210</v>
      </c>
      <c r="AU111" s="36">
        <v>46211</v>
      </c>
      <c r="AV111" s="36">
        <v>46212</v>
      </c>
      <c r="AW111" s="36">
        <v>46213</v>
      </c>
      <c r="AX111" s="36">
        <v>46214</v>
      </c>
      <c r="AY111" s="36">
        <v>46215</v>
      </c>
    </row>
    <row r="112" spans="35:51" x14ac:dyDescent="0.35">
      <c r="AJ112" s="36">
        <v>46223</v>
      </c>
      <c r="AK112" s="36">
        <v>46224</v>
      </c>
      <c r="AL112" s="36">
        <v>46225</v>
      </c>
      <c r="AM112" s="36">
        <v>46226</v>
      </c>
      <c r="AN112" s="36">
        <v>46227</v>
      </c>
      <c r="AO112" s="36">
        <v>46228</v>
      </c>
      <c r="AP112" s="36">
        <v>46229</v>
      </c>
      <c r="AS112" s="37" t="str">
        <v/>
      </c>
      <c r="AT112" s="37" t="str">
        <v/>
      </c>
      <c r="AU112" s="37" t="str">
        <v/>
      </c>
      <c r="AV112" s="37" t="str">
        <v/>
      </c>
      <c r="AW112" s="37" t="str">
        <v/>
      </c>
      <c r="AX112" s="37" t="str">
        <v/>
      </c>
      <c r="AY112" s="37" t="str">
        <v/>
      </c>
    </row>
    <row r="113" spans="35:51" x14ac:dyDescent="0.35">
      <c r="AJ113" s="36">
        <v>46230</v>
      </c>
      <c r="AK113" s="36">
        <v>46231</v>
      </c>
      <c r="AL113" s="36">
        <v>46232</v>
      </c>
      <c r="AM113" s="36">
        <v>46233</v>
      </c>
      <c r="AN113" s="36">
        <v>46234</v>
      </c>
      <c r="AO113" s="36" t="str">
        <v/>
      </c>
      <c r="AP113" s="36" t="str">
        <v/>
      </c>
      <c r="AS113" s="36">
        <v>46216</v>
      </c>
      <c r="AT113" s="36">
        <v>46217</v>
      </c>
      <c r="AU113" s="36">
        <v>46218</v>
      </c>
      <c r="AV113" s="36">
        <v>46219</v>
      </c>
      <c r="AW113" s="36">
        <v>46220</v>
      </c>
      <c r="AX113" s="36">
        <v>46221</v>
      </c>
      <c r="AY113" s="36">
        <v>46222</v>
      </c>
    </row>
    <row r="114" spans="35:51" x14ac:dyDescent="0.35">
      <c r="AJ114" s="36" t="str">
        <v/>
      </c>
      <c r="AK114" s="36" t="str">
        <v/>
      </c>
      <c r="AL114" s="36" t="str">
        <v/>
      </c>
      <c r="AM114" s="36" t="str">
        <v/>
      </c>
      <c r="AN114" s="36" t="str">
        <v/>
      </c>
      <c r="AO114" s="36" t="str">
        <v/>
      </c>
      <c r="AP114" s="36" t="str">
        <v/>
      </c>
      <c r="AS114" s="37" t="str">
        <v/>
      </c>
      <c r="AT114" s="37" t="str">
        <v/>
      </c>
      <c r="AU114" s="37" t="str">
        <v/>
      </c>
      <c r="AV114" s="37" t="str">
        <v/>
      </c>
      <c r="AW114" s="37" t="str">
        <v/>
      </c>
      <c r="AX114" s="37" t="str">
        <v/>
      </c>
      <c r="AY114" s="37" t="str">
        <v/>
      </c>
    </row>
    <row r="115" spans="35:51" x14ac:dyDescent="0.35">
      <c r="AS115" s="36">
        <v>46223</v>
      </c>
      <c r="AT115" s="36">
        <v>46224</v>
      </c>
      <c r="AU115" s="36">
        <v>46225</v>
      </c>
      <c r="AV115" s="36">
        <v>46226</v>
      </c>
      <c r="AW115" s="36">
        <v>46227</v>
      </c>
      <c r="AX115" s="36">
        <v>46228</v>
      </c>
      <c r="AY115" s="36">
        <v>46229</v>
      </c>
    </row>
    <row r="116" spans="35:51" x14ac:dyDescent="0.35">
      <c r="AS116" s="37" t="str">
        <v/>
      </c>
      <c r="AT116" s="37" t="str">
        <v/>
      </c>
      <c r="AU116" s="37" t="str">
        <v/>
      </c>
      <c r="AV116" s="37" t="str">
        <v/>
      </c>
      <c r="AW116" s="37" t="str">
        <v/>
      </c>
      <c r="AX116" s="37" t="str">
        <v/>
      </c>
      <c r="AY116" s="37" t="str">
        <v/>
      </c>
    </row>
    <row r="117" spans="35:51" x14ac:dyDescent="0.35">
      <c r="AJ117" s="18" t="str" cm="1">
        <f t="array" ref="AJ117:AP122">_xlfn.MAP(_xlfn.ANCHORARRAY(AJ109), _xlfn.LAMBDA(_xlpm.a, IFERROR(_xlfn.LET(_xlpm.events, _xlfn._xlws.FILTER(Plan[Activity],Plan[Date]=_xlpm.a), _xlpm.ic, _xlfn.XLOOKUP(_xlfn._xlws.FILTER(Plan[Type], Plan[Date]=_xlpm.a,"x"), icons[Type], icons[Icon]), _xlfn.TEXTJOIN(CHAR(10),TRUE, _xlpm.ic&amp;_xlpm.events)),"")))</f>
        <v/>
      </c>
      <c r="AK117" s="18" t="str">
        <v/>
      </c>
      <c r="AL117" s="18" t="str">
        <v/>
      </c>
      <c r="AM117" s="18" t="str">
        <v/>
      </c>
      <c r="AN117" s="18" t="str">
        <v/>
      </c>
      <c r="AO117" s="18" t="str">
        <v/>
      </c>
      <c r="AP117" s="18" t="str">
        <v/>
      </c>
      <c r="AS117" s="36">
        <v>46230</v>
      </c>
      <c r="AT117" s="36">
        <v>46231</v>
      </c>
      <c r="AU117" s="36">
        <v>46232</v>
      </c>
      <c r="AV117" s="36">
        <v>46233</v>
      </c>
      <c r="AW117" s="36">
        <v>46234</v>
      </c>
      <c r="AX117" s="36" t="str">
        <v/>
      </c>
      <c r="AY117" s="36" t="str">
        <v/>
      </c>
    </row>
    <row r="118" spans="35:51" x14ac:dyDescent="0.35">
      <c r="AJ118" s="18" t="str">
        <v/>
      </c>
      <c r="AK118" s="18" t="str">
        <v/>
      </c>
      <c r="AL118" s="18" t="str">
        <v/>
      </c>
      <c r="AM118" s="18" t="str">
        <v/>
      </c>
      <c r="AN118" s="18" t="str">
        <v/>
      </c>
      <c r="AO118" s="18" t="str">
        <v/>
      </c>
      <c r="AP118" s="18" t="str">
        <v/>
      </c>
      <c r="AS118" s="37" t="str">
        <v/>
      </c>
      <c r="AT118" s="37" t="str">
        <v/>
      </c>
      <c r="AU118" s="37" t="str">
        <v/>
      </c>
      <c r="AV118" s="37" t="str">
        <v/>
      </c>
      <c r="AW118" s="37" t="str">
        <v/>
      </c>
      <c r="AX118" s="37" t="str">
        <v/>
      </c>
      <c r="AY118" s="37" t="str">
        <v/>
      </c>
    </row>
    <row r="119" spans="35:51" x14ac:dyDescent="0.35">
      <c r="AJ119" s="18" t="str">
        <v/>
      </c>
      <c r="AK119" s="18" t="str">
        <v/>
      </c>
      <c r="AL119" s="18" t="str">
        <v/>
      </c>
      <c r="AM119" s="18" t="str">
        <v/>
      </c>
      <c r="AN119" s="18" t="str">
        <v/>
      </c>
      <c r="AO119" s="18" t="str">
        <v/>
      </c>
      <c r="AP119" s="18" t="str">
        <v/>
      </c>
      <c r="AS119" s="36" t="str">
        <v/>
      </c>
      <c r="AT119" s="36" t="str">
        <v/>
      </c>
      <c r="AU119" s="36" t="str">
        <v/>
      </c>
      <c r="AV119" s="36" t="str">
        <v/>
      </c>
      <c r="AW119" s="36" t="str">
        <v/>
      </c>
      <c r="AX119" s="36" t="str">
        <v/>
      </c>
      <c r="AY119" s="36" t="str">
        <v/>
      </c>
    </row>
    <row r="120" spans="35:51" x14ac:dyDescent="0.35">
      <c r="AJ120" s="18" t="str">
        <v/>
      </c>
      <c r="AK120" s="18" t="str">
        <v/>
      </c>
      <c r="AL120" s="18" t="str">
        <v/>
      </c>
      <c r="AM120" s="18" t="str">
        <v/>
      </c>
      <c r="AN120" s="18" t="str">
        <v/>
      </c>
      <c r="AO120" s="18" t="str">
        <v/>
      </c>
      <c r="AP120" s="18" t="str">
        <v/>
      </c>
      <c r="AS120" s="37" t="str">
        <v/>
      </c>
      <c r="AT120" s="37" t="str">
        <v/>
      </c>
      <c r="AU120" s="37" t="str">
        <v/>
      </c>
      <c r="AV120" s="37" t="str">
        <v/>
      </c>
      <c r="AW120" s="37" t="str">
        <v/>
      </c>
      <c r="AX120" s="37" t="str">
        <v/>
      </c>
      <c r="AY120" s="37" t="str">
        <v/>
      </c>
    </row>
    <row r="121" spans="35:51" x14ac:dyDescent="0.35">
      <c r="AJ121" s="18" t="str">
        <v/>
      </c>
      <c r="AK121" s="18" t="str">
        <v/>
      </c>
      <c r="AL121" s="18" t="str">
        <v/>
      </c>
      <c r="AM121" s="18" t="str">
        <v/>
      </c>
      <c r="AN121" s="18" t="str">
        <v/>
      </c>
      <c r="AO121" s="18" t="str">
        <v/>
      </c>
      <c r="AP121" s="18" t="str">
        <v/>
      </c>
    </row>
    <row r="122" spans="35:51" x14ac:dyDescent="0.35">
      <c r="AJ122" s="18" t="str">
        <v/>
      </c>
      <c r="AK122" s="18" t="str">
        <v/>
      </c>
      <c r="AL122" s="18" t="str">
        <v/>
      </c>
      <c r="AM122" s="18" t="str">
        <v/>
      </c>
      <c r="AN122" s="18" t="str">
        <v/>
      </c>
      <c r="AO122" s="18" t="str">
        <v/>
      </c>
      <c r="AP122" s="18" t="str">
        <v/>
      </c>
    </row>
    <row r="125" spans="35:51" x14ac:dyDescent="0.35">
      <c r="AI125" s="35">
        <f>AI109+1</f>
        <v>8</v>
      </c>
      <c r="AJ125" s="36" t="str" cm="1">
        <f t="array" ref="AJ125:AP130">_xlfn.LET(_xlpm.dt, _xlfn._xlws.FILTER(monthly.calendar, month.nums=AI125), IF(MONTH(_xlpm.dt)&lt;&gt;AI125,"",_xlpm.dt))</f>
        <v/>
      </c>
      <c r="AK125" s="36" t="str">
        <v/>
      </c>
      <c r="AL125" s="36" t="str">
        <v/>
      </c>
      <c r="AM125" s="36" t="str">
        <v/>
      </c>
      <c r="AN125" s="36" t="str">
        <v/>
      </c>
      <c r="AO125" s="36">
        <v>46235</v>
      </c>
      <c r="AP125" s="36">
        <v>46236</v>
      </c>
      <c r="AS125" s="36" t="str" cm="1">
        <f t="array" ref="AS125:AY136">_xlfn.WRAPROWS(_xlfn.TOCOL(_xlfn.HSTACK(_xlfn.ANCHORARRAY(AJ125),_xlfn.ANCHORARRAY(AJ133))),7)</f>
        <v/>
      </c>
      <c r="AT125" s="36" t="str">
        <v/>
      </c>
      <c r="AU125" s="36" t="str">
        <v/>
      </c>
      <c r="AV125" s="36" t="str">
        <v/>
      </c>
      <c r="AW125" s="36" t="str">
        <v/>
      </c>
      <c r="AX125" s="36">
        <v>46235</v>
      </c>
      <c r="AY125" s="36">
        <v>46236</v>
      </c>
    </row>
    <row r="126" spans="35:51" x14ac:dyDescent="0.35">
      <c r="AJ126" s="36">
        <v>46237</v>
      </c>
      <c r="AK126" s="36">
        <v>46238</v>
      </c>
      <c r="AL126" s="36">
        <v>46239</v>
      </c>
      <c r="AM126" s="36">
        <v>46240</v>
      </c>
      <c r="AN126" s="36">
        <v>46241</v>
      </c>
      <c r="AO126" s="36">
        <v>46242</v>
      </c>
      <c r="AP126" s="36">
        <v>46243</v>
      </c>
      <c r="AS126" s="37" t="str">
        <v/>
      </c>
      <c r="AT126" s="37" t="str">
        <v/>
      </c>
      <c r="AU126" s="37" t="str">
        <v/>
      </c>
      <c r="AV126" s="37" t="str">
        <v/>
      </c>
      <c r="AW126" s="37" t="str">
        <v/>
      </c>
      <c r="AX126" s="37" t="str">
        <v/>
      </c>
      <c r="AY126" s="37" t="str">
        <v/>
      </c>
    </row>
    <row r="127" spans="35:51" x14ac:dyDescent="0.35">
      <c r="AJ127" s="36">
        <v>46244</v>
      </c>
      <c r="AK127" s="36">
        <v>46245</v>
      </c>
      <c r="AL127" s="36">
        <v>46246</v>
      </c>
      <c r="AM127" s="36">
        <v>46247</v>
      </c>
      <c r="AN127" s="36">
        <v>46248</v>
      </c>
      <c r="AO127" s="36">
        <v>46249</v>
      </c>
      <c r="AP127" s="36">
        <v>46250</v>
      </c>
      <c r="AS127" s="36">
        <v>46237</v>
      </c>
      <c r="AT127" s="36">
        <v>46238</v>
      </c>
      <c r="AU127" s="36">
        <v>46239</v>
      </c>
      <c r="AV127" s="36">
        <v>46240</v>
      </c>
      <c r="AW127" s="36">
        <v>46241</v>
      </c>
      <c r="AX127" s="36">
        <v>46242</v>
      </c>
      <c r="AY127" s="36">
        <v>46243</v>
      </c>
    </row>
    <row r="128" spans="35:51" x14ac:dyDescent="0.35">
      <c r="AJ128" s="36">
        <v>46251</v>
      </c>
      <c r="AK128" s="36">
        <v>46252</v>
      </c>
      <c r="AL128" s="36">
        <v>46253</v>
      </c>
      <c r="AM128" s="36">
        <v>46254</v>
      </c>
      <c r="AN128" s="36">
        <v>46255</v>
      </c>
      <c r="AO128" s="36">
        <v>46256</v>
      </c>
      <c r="AP128" s="36">
        <v>46257</v>
      </c>
      <c r="AS128" s="37" t="str">
        <v/>
      </c>
      <c r="AT128" s="37" t="str">
        <v/>
      </c>
      <c r="AU128" s="37" t="str">
        <v/>
      </c>
      <c r="AV128" s="37" t="str">
        <v/>
      </c>
      <c r="AW128" s="37" t="str">
        <v/>
      </c>
      <c r="AX128" s="37" t="str">
        <v/>
      </c>
      <c r="AY128" s="37" t="str">
        <v/>
      </c>
    </row>
    <row r="129" spans="35:51" x14ac:dyDescent="0.35">
      <c r="AJ129" s="36">
        <v>46258</v>
      </c>
      <c r="AK129" s="36">
        <v>46259</v>
      </c>
      <c r="AL129" s="36">
        <v>46260</v>
      </c>
      <c r="AM129" s="36">
        <v>46261</v>
      </c>
      <c r="AN129" s="36">
        <v>46262</v>
      </c>
      <c r="AO129" s="36">
        <v>46263</v>
      </c>
      <c r="AP129" s="36">
        <v>46264</v>
      </c>
      <c r="AS129" s="36">
        <v>46244</v>
      </c>
      <c r="AT129" s="36">
        <v>46245</v>
      </c>
      <c r="AU129" s="36">
        <v>46246</v>
      </c>
      <c r="AV129" s="36">
        <v>46247</v>
      </c>
      <c r="AW129" s="36">
        <v>46248</v>
      </c>
      <c r="AX129" s="36">
        <v>46249</v>
      </c>
      <c r="AY129" s="36">
        <v>46250</v>
      </c>
    </row>
    <row r="130" spans="35:51" x14ac:dyDescent="0.35">
      <c r="AJ130" s="36">
        <v>46265</v>
      </c>
      <c r="AK130" s="36" t="str">
        <v/>
      </c>
      <c r="AL130" s="36" t="str">
        <v/>
      </c>
      <c r="AM130" s="36" t="str">
        <v/>
      </c>
      <c r="AN130" s="36" t="str">
        <v/>
      </c>
      <c r="AO130" s="36" t="str">
        <v/>
      </c>
      <c r="AP130" s="36" t="str">
        <v/>
      </c>
      <c r="AS130" s="37" t="str">
        <v/>
      </c>
      <c r="AT130" s="37" t="str">
        <v/>
      </c>
      <c r="AU130" s="37" t="str">
        <v>🛕Varalaxmi Vratham
🛕Varalaxmi Vratham
🛕Varalaxmi Vratham</v>
      </c>
      <c r="AV130" s="37" t="str">
        <v/>
      </c>
      <c r="AW130" s="37" t="str">
        <v/>
      </c>
      <c r="AX130" s="37" t="str">
        <v/>
      </c>
      <c r="AY130" s="37" t="str">
        <v/>
      </c>
    </row>
    <row r="131" spans="35:51" x14ac:dyDescent="0.35">
      <c r="AS131" s="36">
        <v>46251</v>
      </c>
      <c r="AT131" s="36">
        <v>46252</v>
      </c>
      <c r="AU131" s="36">
        <v>46253</v>
      </c>
      <c r="AV131" s="36">
        <v>46254</v>
      </c>
      <c r="AW131" s="36">
        <v>46255</v>
      </c>
      <c r="AX131" s="36">
        <v>46256</v>
      </c>
      <c r="AY131" s="36">
        <v>46257</v>
      </c>
    </row>
    <row r="132" spans="35:51" x14ac:dyDescent="0.35">
      <c r="AS132" s="37" t="str">
        <v/>
      </c>
      <c r="AT132" s="37" t="str">
        <v/>
      </c>
      <c r="AU132" s="37" t="str">
        <v/>
      </c>
      <c r="AV132" s="37" t="str">
        <v/>
      </c>
      <c r="AW132" s="37" t="str">
        <v/>
      </c>
      <c r="AX132" s="37" t="str">
        <v/>
      </c>
      <c r="AY132" s="37" t="str">
        <v/>
      </c>
    </row>
    <row r="133" spans="35:51" x14ac:dyDescent="0.35">
      <c r="AJ133" s="18" t="str" cm="1">
        <f t="array" ref="AJ133:AP138">_xlfn.MAP(_xlfn.ANCHORARRAY(AJ125), _xlfn.LAMBDA(_xlpm.a, IFERROR(_xlfn.LET(_xlpm.events, _xlfn._xlws.FILTER(Plan[Activity],Plan[Date]=_xlpm.a), _xlpm.ic, _xlfn.XLOOKUP(_xlfn._xlws.FILTER(Plan[Type], Plan[Date]=_xlpm.a,"x"), icons[Type], icons[Icon]), _xlfn.TEXTJOIN(CHAR(10),TRUE, _xlpm.ic&amp;_xlpm.events)),"")))</f>
        <v/>
      </c>
      <c r="AK133" s="18" t="str">
        <v/>
      </c>
      <c r="AL133" s="18" t="str">
        <v/>
      </c>
      <c r="AM133" s="18" t="str">
        <v/>
      </c>
      <c r="AN133" s="18" t="str">
        <v/>
      </c>
      <c r="AO133" s="18" t="str">
        <v/>
      </c>
      <c r="AP133" s="18" t="str">
        <v/>
      </c>
      <c r="AS133" s="36">
        <v>46258</v>
      </c>
      <c r="AT133" s="36">
        <v>46259</v>
      </c>
      <c r="AU133" s="36">
        <v>46260</v>
      </c>
      <c r="AV133" s="36">
        <v>46261</v>
      </c>
      <c r="AW133" s="36">
        <v>46262</v>
      </c>
      <c r="AX133" s="36">
        <v>46263</v>
      </c>
      <c r="AY133" s="36">
        <v>46264</v>
      </c>
    </row>
    <row r="134" spans="35:51" x14ac:dyDescent="0.35">
      <c r="AJ134" s="18" t="str">
        <v/>
      </c>
      <c r="AK134" s="18" t="str">
        <v/>
      </c>
      <c r="AL134" s="18" t="str">
        <v/>
      </c>
      <c r="AM134" s="18" t="str">
        <v/>
      </c>
      <c r="AN134" s="18" t="str">
        <v/>
      </c>
      <c r="AO134" s="18" t="str">
        <v/>
      </c>
      <c r="AP134" s="18" t="str">
        <v/>
      </c>
      <c r="AS134" s="37" t="str">
        <v/>
      </c>
      <c r="AT134" s="37" t="str">
        <v/>
      </c>
      <c r="AU134" s="37" t="str">
        <v/>
      </c>
      <c r="AV134" s="37" t="str">
        <v/>
      </c>
      <c r="AW134" s="37" t="str">
        <v/>
      </c>
      <c r="AX134" s="37" t="str">
        <v/>
      </c>
      <c r="AY134" s="37" t="str">
        <v/>
      </c>
    </row>
    <row r="135" spans="35:51" x14ac:dyDescent="0.35">
      <c r="AJ135" s="18" t="str">
        <v/>
      </c>
      <c r="AK135" s="18" t="str">
        <v/>
      </c>
      <c r="AL135" s="18" t="str">
        <v>🛕Varalaxmi Vratham
🛕Varalaxmi Vratham
🛕Varalaxmi Vratham</v>
      </c>
      <c r="AM135" s="18" t="str">
        <v/>
      </c>
      <c r="AN135" s="18" t="str">
        <v/>
      </c>
      <c r="AO135" s="18" t="str">
        <v/>
      </c>
      <c r="AP135" s="18" t="str">
        <v/>
      </c>
      <c r="AS135" s="36">
        <v>46265</v>
      </c>
      <c r="AT135" s="36" t="str">
        <v/>
      </c>
      <c r="AU135" s="36" t="str">
        <v/>
      </c>
      <c r="AV135" s="36" t="str">
        <v/>
      </c>
      <c r="AW135" s="36" t="str">
        <v/>
      </c>
      <c r="AX135" s="36" t="str">
        <v/>
      </c>
      <c r="AY135" s="36" t="str">
        <v/>
      </c>
    </row>
    <row r="136" spans="35:51" x14ac:dyDescent="0.35">
      <c r="AJ136" s="18" t="str">
        <v/>
      </c>
      <c r="AK136" s="18" t="str">
        <v/>
      </c>
      <c r="AL136" s="18" t="str">
        <v/>
      </c>
      <c r="AM136" s="18" t="str">
        <v/>
      </c>
      <c r="AN136" s="18" t="str">
        <v/>
      </c>
      <c r="AO136" s="18" t="str">
        <v/>
      </c>
      <c r="AP136" s="18" t="str">
        <v/>
      </c>
      <c r="AS136" s="37" t="str">
        <v/>
      </c>
      <c r="AT136" s="37" t="str">
        <v/>
      </c>
      <c r="AU136" s="37" t="str">
        <v/>
      </c>
      <c r="AV136" s="37" t="str">
        <v/>
      </c>
      <c r="AW136" s="37" t="str">
        <v/>
      </c>
      <c r="AX136" s="37" t="str">
        <v/>
      </c>
      <c r="AY136" s="37" t="str">
        <v/>
      </c>
    </row>
    <row r="137" spans="35:51" x14ac:dyDescent="0.35">
      <c r="AJ137" s="18" t="str">
        <v/>
      </c>
      <c r="AK137" s="18" t="str">
        <v/>
      </c>
      <c r="AL137" s="18" t="str">
        <v/>
      </c>
      <c r="AM137" s="18" t="str">
        <v/>
      </c>
      <c r="AN137" s="18" t="str">
        <v/>
      </c>
      <c r="AO137" s="18" t="str">
        <v/>
      </c>
      <c r="AP137" s="18" t="str">
        <v/>
      </c>
    </row>
    <row r="138" spans="35:51" x14ac:dyDescent="0.35">
      <c r="AJ138" s="18" t="str">
        <v/>
      </c>
      <c r="AK138" s="18" t="str">
        <v/>
      </c>
      <c r="AL138" s="18" t="str">
        <v/>
      </c>
      <c r="AM138" s="18" t="str">
        <v/>
      </c>
      <c r="AN138" s="18" t="str">
        <v/>
      </c>
      <c r="AO138" s="18" t="str">
        <v/>
      </c>
      <c r="AP138" s="18" t="str">
        <v/>
      </c>
    </row>
    <row r="141" spans="35:51" x14ac:dyDescent="0.35">
      <c r="AI141" s="35">
        <f>AI125+1</f>
        <v>9</v>
      </c>
      <c r="AJ141" s="36" t="str" cm="1">
        <f t="array" ref="AJ141:AP146">_xlfn.LET(_xlpm.dt, _xlfn._xlws.FILTER(monthly.calendar, month.nums=AI141), IF(MONTH(_xlpm.dt)&lt;&gt;AI141,"",_xlpm.dt))</f>
        <v/>
      </c>
      <c r="AK141" s="36">
        <v>46266</v>
      </c>
      <c r="AL141" s="36">
        <v>46267</v>
      </c>
      <c r="AM141" s="36">
        <v>46268</v>
      </c>
      <c r="AN141" s="36">
        <v>46269</v>
      </c>
      <c r="AO141" s="36">
        <v>46270</v>
      </c>
      <c r="AP141" s="36">
        <v>46271</v>
      </c>
      <c r="AS141" s="36" t="str" cm="1">
        <f t="array" ref="AS141:AY152">_xlfn.WRAPROWS(_xlfn.TOCOL(_xlfn.HSTACK(_xlfn.ANCHORARRAY(AJ141),_xlfn.ANCHORARRAY(AJ149))),7)</f>
        <v/>
      </c>
      <c r="AT141" s="36">
        <v>46266</v>
      </c>
      <c r="AU141" s="36">
        <v>46267</v>
      </c>
      <c r="AV141" s="36">
        <v>46268</v>
      </c>
      <c r="AW141" s="36">
        <v>46269</v>
      </c>
      <c r="AX141" s="36">
        <v>46270</v>
      </c>
      <c r="AY141" s="36">
        <v>46271</v>
      </c>
    </row>
    <row r="142" spans="35:51" x14ac:dyDescent="0.35">
      <c r="AJ142" s="36">
        <v>46272</v>
      </c>
      <c r="AK142" s="36">
        <v>46273</v>
      </c>
      <c r="AL142" s="36">
        <v>46274</v>
      </c>
      <c r="AM142" s="36">
        <v>46275</v>
      </c>
      <c r="AN142" s="36">
        <v>46276</v>
      </c>
      <c r="AO142" s="36">
        <v>46277</v>
      </c>
      <c r="AP142" s="36">
        <v>46278</v>
      </c>
      <c r="AS142" s="37" t="str">
        <v/>
      </c>
      <c r="AT142" s="37" t="str">
        <v/>
      </c>
      <c r="AU142" s="37" t="str">
        <v/>
      </c>
      <c r="AV142" s="37" t="str">
        <v/>
      </c>
      <c r="AW142" s="37" t="str">
        <v/>
      </c>
      <c r="AX142" s="37" t="str">
        <v/>
      </c>
      <c r="AY142" s="37" t="str">
        <v/>
      </c>
    </row>
    <row r="143" spans="35:51" x14ac:dyDescent="0.35">
      <c r="AJ143" s="36">
        <v>46279</v>
      </c>
      <c r="AK143" s="36">
        <v>46280</v>
      </c>
      <c r="AL143" s="36">
        <v>46281</v>
      </c>
      <c r="AM143" s="36">
        <v>46282</v>
      </c>
      <c r="AN143" s="36">
        <v>46283</v>
      </c>
      <c r="AO143" s="36">
        <v>46284</v>
      </c>
      <c r="AP143" s="36">
        <v>46285</v>
      </c>
      <c r="AS143" s="36">
        <v>46272</v>
      </c>
      <c r="AT143" s="36">
        <v>46273</v>
      </c>
      <c r="AU143" s="36">
        <v>46274</v>
      </c>
      <c r="AV143" s="36">
        <v>46275</v>
      </c>
      <c r="AW143" s="36">
        <v>46276</v>
      </c>
      <c r="AX143" s="36">
        <v>46277</v>
      </c>
      <c r="AY143" s="36">
        <v>46278</v>
      </c>
    </row>
    <row r="144" spans="35:51" x14ac:dyDescent="0.35">
      <c r="AJ144" s="36">
        <v>46286</v>
      </c>
      <c r="AK144" s="36">
        <v>46287</v>
      </c>
      <c r="AL144" s="36">
        <v>46288</v>
      </c>
      <c r="AM144" s="36">
        <v>46289</v>
      </c>
      <c r="AN144" s="36">
        <v>46290</v>
      </c>
      <c r="AO144" s="36">
        <v>46291</v>
      </c>
      <c r="AP144" s="36">
        <v>46292</v>
      </c>
      <c r="AS144" s="37" t="str">
        <v/>
      </c>
      <c r="AT144" s="37" t="str">
        <v/>
      </c>
      <c r="AU144" s="37" t="str">
        <v/>
      </c>
      <c r="AV144" s="37" t="str">
        <v/>
      </c>
      <c r="AW144" s="37" t="str">
        <v/>
      </c>
      <c r="AX144" s="37" t="str">
        <v/>
      </c>
      <c r="AY144" s="37" t="str">
        <v/>
      </c>
    </row>
    <row r="145" spans="35:51" x14ac:dyDescent="0.35">
      <c r="AJ145" s="36">
        <v>46293</v>
      </c>
      <c r="AK145" s="36">
        <v>46294</v>
      </c>
      <c r="AL145" s="36">
        <v>46295</v>
      </c>
      <c r="AM145" s="36" t="str">
        <v/>
      </c>
      <c r="AN145" s="36" t="str">
        <v/>
      </c>
      <c r="AO145" s="36" t="str">
        <v/>
      </c>
      <c r="AP145" s="36" t="str">
        <v/>
      </c>
      <c r="AS145" s="36">
        <v>46279</v>
      </c>
      <c r="AT145" s="36">
        <v>46280</v>
      </c>
      <c r="AU145" s="36">
        <v>46281</v>
      </c>
      <c r="AV145" s="36">
        <v>46282</v>
      </c>
      <c r="AW145" s="36">
        <v>46283</v>
      </c>
      <c r="AX145" s="36">
        <v>46284</v>
      </c>
      <c r="AY145" s="36">
        <v>46285</v>
      </c>
    </row>
    <row r="146" spans="35:51" x14ac:dyDescent="0.35">
      <c r="AJ146" s="36" t="str">
        <v/>
      </c>
      <c r="AK146" s="36" t="str">
        <v/>
      </c>
      <c r="AL146" s="36" t="str">
        <v/>
      </c>
      <c r="AM146" s="36" t="str">
        <v/>
      </c>
      <c r="AN146" s="36" t="str">
        <v/>
      </c>
      <c r="AO146" s="36" t="str">
        <v/>
      </c>
      <c r="AP146" s="36" t="str">
        <v/>
      </c>
      <c r="AS146" s="37" t="str">
        <v/>
      </c>
      <c r="AT146" s="37" t="str">
        <v/>
      </c>
      <c r="AU146" s="37" t="str">
        <v/>
      </c>
      <c r="AV146" s="37" t="str">
        <v/>
      </c>
      <c r="AW146" s="37" t="str">
        <v/>
      </c>
      <c r="AX146" s="37" t="str">
        <v/>
      </c>
      <c r="AY146" s="37" t="str">
        <v/>
      </c>
    </row>
    <row r="147" spans="35:51" x14ac:dyDescent="0.35">
      <c r="AS147" s="36">
        <v>46286</v>
      </c>
      <c r="AT147" s="36">
        <v>46287</v>
      </c>
      <c r="AU147" s="36">
        <v>46288</v>
      </c>
      <c r="AV147" s="36">
        <v>46289</v>
      </c>
      <c r="AW147" s="36">
        <v>46290</v>
      </c>
      <c r="AX147" s="36">
        <v>46291</v>
      </c>
      <c r="AY147" s="36">
        <v>46292</v>
      </c>
    </row>
    <row r="148" spans="35:51" x14ac:dyDescent="0.35">
      <c r="AS148" s="37" t="str">
        <v/>
      </c>
      <c r="AT148" s="37" t="str">
        <v/>
      </c>
      <c r="AU148" s="37" t="str">
        <v/>
      </c>
      <c r="AV148" s="37" t="str">
        <v/>
      </c>
      <c r="AW148" s="37" t="str">
        <v/>
      </c>
      <c r="AX148" s="37" t="str">
        <v/>
      </c>
      <c r="AY148" s="37" t="str">
        <v/>
      </c>
    </row>
    <row r="149" spans="35:51" x14ac:dyDescent="0.35">
      <c r="AJ149" s="18" t="str" cm="1">
        <f t="array" ref="AJ149:AP154">_xlfn.MAP(_xlfn.ANCHORARRAY(AJ141), _xlfn.LAMBDA(_xlpm.a, IFERROR(_xlfn.LET(_xlpm.events, _xlfn._xlws.FILTER(Plan[Activity],Plan[Date]=_xlpm.a), _xlpm.ic, _xlfn.XLOOKUP(_xlfn._xlws.FILTER(Plan[Type], Plan[Date]=_xlpm.a,"x"), icons[Type], icons[Icon]), _xlfn.TEXTJOIN(CHAR(10),TRUE, _xlpm.ic&amp;_xlpm.events)),"")))</f>
        <v/>
      </c>
      <c r="AK149" s="18" t="str">
        <v/>
      </c>
      <c r="AL149" s="18" t="str">
        <v/>
      </c>
      <c r="AM149" s="18" t="str">
        <v/>
      </c>
      <c r="AN149" s="18" t="str">
        <v/>
      </c>
      <c r="AO149" s="18" t="str">
        <v/>
      </c>
      <c r="AP149" s="18" t="str">
        <v/>
      </c>
      <c r="AS149" s="36">
        <v>46293</v>
      </c>
      <c r="AT149" s="36">
        <v>46294</v>
      </c>
      <c r="AU149" s="36">
        <v>46295</v>
      </c>
      <c r="AV149" s="36" t="str">
        <v/>
      </c>
      <c r="AW149" s="36" t="str">
        <v/>
      </c>
      <c r="AX149" s="36" t="str">
        <v/>
      </c>
      <c r="AY149" s="36" t="str">
        <v/>
      </c>
    </row>
    <row r="150" spans="35:51" x14ac:dyDescent="0.35">
      <c r="AJ150" s="18" t="str">
        <v/>
      </c>
      <c r="AK150" s="18" t="str">
        <v/>
      </c>
      <c r="AL150" s="18" t="str">
        <v/>
      </c>
      <c r="AM150" s="18" t="str">
        <v/>
      </c>
      <c r="AN150" s="18" t="str">
        <v/>
      </c>
      <c r="AO150" s="18" t="str">
        <v/>
      </c>
      <c r="AP150" s="18" t="str">
        <v/>
      </c>
      <c r="AS150" s="37" t="str">
        <v/>
      </c>
      <c r="AT150" s="37" t="str">
        <v/>
      </c>
      <c r="AU150" s="37" t="str">
        <v/>
      </c>
      <c r="AV150" s="37" t="str">
        <v/>
      </c>
      <c r="AW150" s="37" t="str">
        <v/>
      </c>
      <c r="AX150" s="37" t="str">
        <v/>
      </c>
      <c r="AY150" s="37" t="str">
        <v/>
      </c>
    </row>
    <row r="151" spans="35:51" x14ac:dyDescent="0.35">
      <c r="AJ151" s="18" t="str">
        <v/>
      </c>
      <c r="AK151" s="18" t="str">
        <v/>
      </c>
      <c r="AL151" s="18" t="str">
        <v/>
      </c>
      <c r="AM151" s="18" t="str">
        <v/>
      </c>
      <c r="AN151" s="18" t="str">
        <v/>
      </c>
      <c r="AO151" s="18" t="str">
        <v/>
      </c>
      <c r="AP151" s="18" t="str">
        <v/>
      </c>
      <c r="AS151" s="36" t="str">
        <v/>
      </c>
      <c r="AT151" s="36" t="str">
        <v/>
      </c>
      <c r="AU151" s="36" t="str">
        <v/>
      </c>
      <c r="AV151" s="36" t="str">
        <v/>
      </c>
      <c r="AW151" s="36" t="str">
        <v/>
      </c>
      <c r="AX151" s="36" t="str">
        <v/>
      </c>
      <c r="AY151" s="36" t="str">
        <v/>
      </c>
    </row>
    <row r="152" spans="35:51" x14ac:dyDescent="0.35">
      <c r="AJ152" s="18" t="str">
        <v/>
      </c>
      <c r="AK152" s="18" t="str">
        <v/>
      </c>
      <c r="AL152" s="18" t="str">
        <v/>
      </c>
      <c r="AM152" s="18" t="str">
        <v/>
      </c>
      <c r="AN152" s="18" t="str">
        <v/>
      </c>
      <c r="AO152" s="18" t="str">
        <v/>
      </c>
      <c r="AP152" s="18" t="str">
        <v/>
      </c>
      <c r="AS152" s="37" t="str">
        <v/>
      </c>
      <c r="AT152" s="37" t="str">
        <v/>
      </c>
      <c r="AU152" s="37" t="str">
        <v/>
      </c>
      <c r="AV152" s="37" t="str">
        <v/>
      </c>
      <c r="AW152" s="37" t="str">
        <v/>
      </c>
      <c r="AX152" s="37" t="str">
        <v/>
      </c>
      <c r="AY152" s="37" t="str">
        <v/>
      </c>
    </row>
    <row r="153" spans="35:51" x14ac:dyDescent="0.35">
      <c r="AJ153" s="18" t="str">
        <v/>
      </c>
      <c r="AK153" s="18" t="str">
        <v/>
      </c>
      <c r="AL153" s="18" t="str">
        <v/>
      </c>
      <c r="AM153" s="18" t="str">
        <v/>
      </c>
      <c r="AN153" s="18" t="str">
        <v/>
      </c>
      <c r="AO153" s="18" t="str">
        <v/>
      </c>
      <c r="AP153" s="18" t="str">
        <v/>
      </c>
    </row>
    <row r="154" spans="35:51" x14ac:dyDescent="0.35">
      <c r="AJ154" s="18" t="str">
        <v/>
      </c>
      <c r="AK154" s="18" t="str">
        <v/>
      </c>
      <c r="AL154" s="18" t="str">
        <v/>
      </c>
      <c r="AM154" s="18" t="str">
        <v/>
      </c>
      <c r="AN154" s="18" t="str">
        <v/>
      </c>
      <c r="AO154" s="18" t="str">
        <v/>
      </c>
      <c r="AP154" s="18" t="str">
        <v/>
      </c>
    </row>
    <row r="157" spans="35:51" x14ac:dyDescent="0.35">
      <c r="AI157" s="35">
        <f>AI141+1</f>
        <v>10</v>
      </c>
      <c r="AJ157" s="36" t="str" cm="1">
        <f t="array" ref="AJ157:AP162">_xlfn.LET(_xlpm.dt, _xlfn._xlws.FILTER(monthly.calendar, month.nums=AI157), IF(MONTH(_xlpm.dt)&lt;&gt;AI157,"",_xlpm.dt))</f>
        <v/>
      </c>
      <c r="AK157" s="36" t="str">
        <v/>
      </c>
      <c r="AL157" s="36" t="str">
        <v/>
      </c>
      <c r="AM157" s="36">
        <v>46296</v>
      </c>
      <c r="AN157" s="36">
        <v>46297</v>
      </c>
      <c r="AO157" s="36">
        <v>46298</v>
      </c>
      <c r="AP157" s="36">
        <v>46299</v>
      </c>
      <c r="AS157" s="36" t="str" cm="1">
        <f t="array" ref="AS157:AY168">_xlfn.WRAPROWS(_xlfn.TOCOL(_xlfn.HSTACK(_xlfn.ANCHORARRAY(AJ157),_xlfn.ANCHORARRAY(AJ165))),7)</f>
        <v/>
      </c>
      <c r="AT157" s="36" t="str">
        <v/>
      </c>
      <c r="AU157" s="36" t="str">
        <v/>
      </c>
      <c r="AV157" s="36">
        <v>46296</v>
      </c>
      <c r="AW157" s="36">
        <v>46297</v>
      </c>
      <c r="AX157" s="36">
        <v>46298</v>
      </c>
      <c r="AY157" s="36">
        <v>46299</v>
      </c>
    </row>
    <row r="158" spans="35:51" x14ac:dyDescent="0.35">
      <c r="AJ158" s="36">
        <v>46300</v>
      </c>
      <c r="AK158" s="36">
        <v>46301</v>
      </c>
      <c r="AL158" s="36">
        <v>46302</v>
      </c>
      <c r="AM158" s="36">
        <v>46303</v>
      </c>
      <c r="AN158" s="36">
        <v>46304</v>
      </c>
      <c r="AO158" s="36">
        <v>46305</v>
      </c>
      <c r="AP158" s="36">
        <v>46306</v>
      </c>
      <c r="AS158" s="37" t="str">
        <v/>
      </c>
      <c r="AT158" s="37" t="str">
        <v/>
      </c>
      <c r="AU158" s="37" t="str">
        <v/>
      </c>
      <c r="AV158" s="37" t="str">
        <v/>
      </c>
      <c r="AW158" s="37" t="str">
        <v/>
      </c>
      <c r="AX158" s="37" t="str">
        <v/>
      </c>
      <c r="AY158" s="37" t="str">
        <v/>
      </c>
    </row>
    <row r="159" spans="35:51" x14ac:dyDescent="0.35">
      <c r="AJ159" s="36">
        <v>46307</v>
      </c>
      <c r="AK159" s="36">
        <v>46308</v>
      </c>
      <c r="AL159" s="36">
        <v>46309</v>
      </c>
      <c r="AM159" s="36">
        <v>46310</v>
      </c>
      <c r="AN159" s="36">
        <v>46311</v>
      </c>
      <c r="AO159" s="36">
        <v>46312</v>
      </c>
      <c r="AP159" s="36">
        <v>46313</v>
      </c>
      <c r="AS159" s="36">
        <v>46300</v>
      </c>
      <c r="AT159" s="36">
        <v>46301</v>
      </c>
      <c r="AU159" s="36">
        <v>46302</v>
      </c>
      <c r="AV159" s="36">
        <v>46303</v>
      </c>
      <c r="AW159" s="36">
        <v>46304</v>
      </c>
      <c r="AX159" s="36">
        <v>46305</v>
      </c>
      <c r="AY159" s="36">
        <v>46306</v>
      </c>
    </row>
    <row r="160" spans="35:51" x14ac:dyDescent="0.35">
      <c r="AJ160" s="36">
        <v>46314</v>
      </c>
      <c r="AK160" s="36">
        <v>46315</v>
      </c>
      <c r="AL160" s="36">
        <v>46316</v>
      </c>
      <c r="AM160" s="36">
        <v>46317</v>
      </c>
      <c r="AN160" s="36">
        <v>46318</v>
      </c>
      <c r="AO160" s="36">
        <v>46319</v>
      </c>
      <c r="AP160" s="36">
        <v>46320</v>
      </c>
      <c r="AS160" s="37" t="str">
        <v/>
      </c>
      <c r="AT160" s="37" t="str">
        <v/>
      </c>
      <c r="AU160" s="37" t="str">
        <v/>
      </c>
      <c r="AV160" s="37" t="str">
        <v/>
      </c>
      <c r="AW160" s="37" t="str">
        <v/>
      </c>
      <c r="AX160" s="37" t="str">
        <v/>
      </c>
      <c r="AY160" s="37" t="str">
        <v/>
      </c>
    </row>
    <row r="161" spans="35:51" x14ac:dyDescent="0.35">
      <c r="AJ161" s="36">
        <v>46321</v>
      </c>
      <c r="AK161" s="36">
        <v>46322</v>
      </c>
      <c r="AL161" s="36">
        <v>46323</v>
      </c>
      <c r="AM161" s="36">
        <v>46324</v>
      </c>
      <c r="AN161" s="36">
        <v>46325</v>
      </c>
      <c r="AO161" s="36">
        <v>46326</v>
      </c>
      <c r="AP161" s="36" t="str">
        <v/>
      </c>
      <c r="AS161" s="36">
        <v>46307</v>
      </c>
      <c r="AT161" s="36">
        <v>46308</v>
      </c>
      <c r="AU161" s="36">
        <v>46309</v>
      </c>
      <c r="AV161" s="36">
        <v>46310</v>
      </c>
      <c r="AW161" s="36">
        <v>46311</v>
      </c>
      <c r="AX161" s="36">
        <v>46312</v>
      </c>
      <c r="AY161" s="36">
        <v>46313</v>
      </c>
    </row>
    <row r="162" spans="35:51" x14ac:dyDescent="0.35">
      <c r="AJ162" s="36" t="str">
        <v/>
      </c>
      <c r="AK162" s="36" t="str">
        <v/>
      </c>
      <c r="AL162" s="36" t="str">
        <v/>
      </c>
      <c r="AM162" s="36" t="str">
        <v/>
      </c>
      <c r="AN162" s="36" t="str">
        <v/>
      </c>
      <c r="AO162" s="36" t="str">
        <v/>
      </c>
      <c r="AP162" s="36" t="str">
        <v/>
      </c>
      <c r="AS162" s="37" t="str">
        <v/>
      </c>
      <c r="AT162" s="37" t="str">
        <v/>
      </c>
      <c r="AU162" s="37" t="str">
        <v/>
      </c>
      <c r="AV162" s="37" t="str">
        <v/>
      </c>
      <c r="AW162" s="37" t="str">
        <v/>
      </c>
      <c r="AX162" s="37" t="str">
        <v/>
      </c>
      <c r="AY162" s="37" t="str">
        <v/>
      </c>
    </row>
    <row r="163" spans="35:51" x14ac:dyDescent="0.35">
      <c r="AS163" s="36">
        <v>46314</v>
      </c>
      <c r="AT163" s="36">
        <v>46315</v>
      </c>
      <c r="AU163" s="36">
        <v>46316</v>
      </c>
      <c r="AV163" s="36">
        <v>46317</v>
      </c>
      <c r="AW163" s="36">
        <v>46318</v>
      </c>
      <c r="AX163" s="36">
        <v>46319</v>
      </c>
      <c r="AY163" s="36">
        <v>46320</v>
      </c>
    </row>
    <row r="164" spans="35:51" x14ac:dyDescent="0.35">
      <c r="AS164" s="37" t="str">
        <v/>
      </c>
      <c r="AT164" s="37" t="str">
        <v/>
      </c>
      <c r="AU164" s="37" t="str">
        <v/>
      </c>
      <c r="AV164" s="37" t="str">
        <v/>
      </c>
      <c r="AW164" s="37" t="str">
        <v/>
      </c>
      <c r="AX164" s="37" t="str">
        <v/>
      </c>
      <c r="AY164" s="37" t="str">
        <v/>
      </c>
    </row>
    <row r="165" spans="35:51" x14ac:dyDescent="0.35">
      <c r="AJ165" s="18" t="str" cm="1">
        <f t="array" ref="AJ165:AP170">_xlfn.MAP(_xlfn.ANCHORARRAY(AJ157), _xlfn.LAMBDA(_xlpm.a, IFERROR(_xlfn.LET(_xlpm.events, _xlfn._xlws.FILTER(Plan[Activity],Plan[Date]=_xlpm.a), _xlpm.ic, _xlfn.XLOOKUP(_xlfn._xlws.FILTER(Plan[Type], Plan[Date]=_xlpm.a,"x"), icons[Type], icons[Icon]), _xlfn.TEXTJOIN(CHAR(10),TRUE, _xlpm.ic&amp;_xlpm.events)),"")))</f>
        <v/>
      </c>
      <c r="AK165" s="18" t="str">
        <v/>
      </c>
      <c r="AL165" s="18" t="str">
        <v/>
      </c>
      <c r="AM165" s="18" t="str">
        <v/>
      </c>
      <c r="AN165" s="18" t="str">
        <v/>
      </c>
      <c r="AO165" s="18" t="str">
        <v/>
      </c>
      <c r="AP165" s="18" t="str">
        <v/>
      </c>
      <c r="AS165" s="36">
        <v>46321</v>
      </c>
      <c r="AT165" s="36">
        <v>46322</v>
      </c>
      <c r="AU165" s="36">
        <v>46323</v>
      </c>
      <c r="AV165" s="36">
        <v>46324</v>
      </c>
      <c r="AW165" s="36">
        <v>46325</v>
      </c>
      <c r="AX165" s="36">
        <v>46326</v>
      </c>
      <c r="AY165" s="36" t="str">
        <v/>
      </c>
    </row>
    <row r="166" spans="35:51" x14ac:dyDescent="0.35">
      <c r="AJ166" s="18" t="str">
        <v/>
      </c>
      <c r="AK166" s="18" t="str">
        <v/>
      </c>
      <c r="AL166" s="18" t="str">
        <v/>
      </c>
      <c r="AM166" s="18" t="str">
        <v/>
      </c>
      <c r="AN166" s="18" t="str">
        <v/>
      </c>
      <c r="AO166" s="18" t="str">
        <v/>
      </c>
      <c r="AP166" s="18" t="str">
        <v/>
      </c>
      <c r="AS166" s="37" t="str">
        <v/>
      </c>
      <c r="AT166" s="37" t="str">
        <v/>
      </c>
      <c r="AU166" s="37" t="str">
        <v/>
      </c>
      <c r="AV166" s="37" t="str">
        <v/>
      </c>
      <c r="AW166" s="37" t="str">
        <v/>
      </c>
      <c r="AX166" s="37" t="str">
        <v/>
      </c>
      <c r="AY166" s="37" t="str">
        <v/>
      </c>
    </row>
    <row r="167" spans="35:51" x14ac:dyDescent="0.35">
      <c r="AJ167" s="18" t="str">
        <v/>
      </c>
      <c r="AK167" s="18" t="str">
        <v/>
      </c>
      <c r="AL167" s="18" t="str">
        <v/>
      </c>
      <c r="AM167" s="18" t="str">
        <v/>
      </c>
      <c r="AN167" s="18" t="str">
        <v/>
      </c>
      <c r="AO167" s="18" t="str">
        <v/>
      </c>
      <c r="AP167" s="18" t="str">
        <v/>
      </c>
      <c r="AS167" s="36" t="str">
        <v/>
      </c>
      <c r="AT167" s="36" t="str">
        <v/>
      </c>
      <c r="AU167" s="36" t="str">
        <v/>
      </c>
      <c r="AV167" s="36" t="str">
        <v/>
      </c>
      <c r="AW167" s="36" t="str">
        <v/>
      </c>
      <c r="AX167" s="36" t="str">
        <v/>
      </c>
      <c r="AY167" s="36" t="str">
        <v/>
      </c>
    </row>
    <row r="168" spans="35:51" x14ac:dyDescent="0.35">
      <c r="AJ168" s="18" t="str">
        <v/>
      </c>
      <c r="AK168" s="18" t="str">
        <v/>
      </c>
      <c r="AL168" s="18" t="str">
        <v/>
      </c>
      <c r="AM168" s="18" t="str">
        <v/>
      </c>
      <c r="AN168" s="18" t="str">
        <v/>
      </c>
      <c r="AO168" s="18" t="str">
        <v/>
      </c>
      <c r="AP168" s="18" t="str">
        <v/>
      </c>
      <c r="AS168" s="37" t="str">
        <v/>
      </c>
      <c r="AT168" s="37" t="str">
        <v/>
      </c>
      <c r="AU168" s="37" t="str">
        <v/>
      </c>
      <c r="AV168" s="37" t="str">
        <v/>
      </c>
      <c r="AW168" s="37" t="str">
        <v/>
      </c>
      <c r="AX168" s="37" t="str">
        <v/>
      </c>
      <c r="AY168" s="37" t="str">
        <v/>
      </c>
    </row>
    <row r="169" spans="35:51" x14ac:dyDescent="0.35">
      <c r="AJ169" s="18" t="str">
        <v/>
      </c>
      <c r="AK169" s="18" t="str">
        <v/>
      </c>
      <c r="AL169" s="18" t="str">
        <v/>
      </c>
      <c r="AM169" s="18" t="str">
        <v/>
      </c>
      <c r="AN169" s="18" t="str">
        <v/>
      </c>
      <c r="AO169" s="18" t="str">
        <v/>
      </c>
      <c r="AP169" s="18" t="str">
        <v/>
      </c>
    </row>
    <row r="170" spans="35:51" x14ac:dyDescent="0.35">
      <c r="AJ170" s="18" t="str">
        <v/>
      </c>
      <c r="AK170" s="18" t="str">
        <v/>
      </c>
      <c r="AL170" s="18" t="str">
        <v/>
      </c>
      <c r="AM170" s="18" t="str">
        <v/>
      </c>
      <c r="AN170" s="18" t="str">
        <v/>
      </c>
      <c r="AO170" s="18" t="str">
        <v/>
      </c>
      <c r="AP170" s="18" t="str">
        <v/>
      </c>
    </row>
    <row r="173" spans="35:51" x14ac:dyDescent="0.35">
      <c r="AI173" s="35">
        <f>AI157+1</f>
        <v>11</v>
      </c>
      <c r="AJ173" s="36" t="str" cm="1">
        <f t="array" ref="AJ173:AP178">_xlfn.LET(_xlpm.dt, _xlfn._xlws.FILTER(monthly.calendar, month.nums=AI173), IF(MONTH(_xlpm.dt)&lt;&gt;AI173,"",_xlpm.dt))</f>
        <v/>
      </c>
      <c r="AK173" s="36" t="str">
        <v/>
      </c>
      <c r="AL173" s="36" t="str">
        <v/>
      </c>
      <c r="AM173" s="36" t="str">
        <v/>
      </c>
      <c r="AN173" s="36" t="str">
        <v/>
      </c>
      <c r="AO173" s="36" t="str">
        <v/>
      </c>
      <c r="AP173" s="36">
        <v>46327</v>
      </c>
      <c r="AS173" s="36" t="str" cm="1">
        <f t="array" ref="AS173:AY184">_xlfn.WRAPROWS(_xlfn.TOCOL(_xlfn.HSTACK(_xlfn.ANCHORARRAY(AJ173),_xlfn.ANCHORARRAY(AJ181))),7)</f>
        <v/>
      </c>
      <c r="AT173" s="36" t="str">
        <v/>
      </c>
      <c r="AU173" s="36" t="str">
        <v/>
      </c>
      <c r="AV173" s="36" t="str">
        <v/>
      </c>
      <c r="AW173" s="36" t="str">
        <v/>
      </c>
      <c r="AX173" s="36" t="str">
        <v/>
      </c>
      <c r="AY173" s="36">
        <v>46327</v>
      </c>
    </row>
    <row r="174" spans="35:51" x14ac:dyDescent="0.35">
      <c r="AJ174" s="36">
        <v>46328</v>
      </c>
      <c r="AK174" s="36">
        <v>46329</v>
      </c>
      <c r="AL174" s="36">
        <v>46330</v>
      </c>
      <c r="AM174" s="36">
        <v>46331</v>
      </c>
      <c r="AN174" s="36">
        <v>46332</v>
      </c>
      <c r="AO174" s="36">
        <v>46333</v>
      </c>
      <c r="AP174" s="36">
        <v>46334</v>
      </c>
      <c r="AS174" s="37" t="str">
        <v/>
      </c>
      <c r="AT174" s="37" t="str">
        <v/>
      </c>
      <c r="AU174" s="37" t="str">
        <v/>
      </c>
      <c r="AV174" s="37" t="str">
        <v/>
      </c>
      <c r="AW174" s="37" t="str">
        <v/>
      </c>
      <c r="AX174" s="37" t="str">
        <v/>
      </c>
      <c r="AY174" s="37" t="str">
        <v/>
      </c>
    </row>
    <row r="175" spans="35:51" x14ac:dyDescent="0.35">
      <c r="AJ175" s="36">
        <v>46335</v>
      </c>
      <c r="AK175" s="36">
        <v>46336</v>
      </c>
      <c r="AL175" s="36">
        <v>46337</v>
      </c>
      <c r="AM175" s="36">
        <v>46338</v>
      </c>
      <c r="AN175" s="36">
        <v>46339</v>
      </c>
      <c r="AO175" s="36">
        <v>46340</v>
      </c>
      <c r="AP175" s="36">
        <v>46341</v>
      </c>
      <c r="AS175" s="36">
        <v>46328</v>
      </c>
      <c r="AT175" s="36">
        <v>46329</v>
      </c>
      <c r="AU175" s="36">
        <v>46330</v>
      </c>
      <c r="AV175" s="36">
        <v>46331</v>
      </c>
      <c r="AW175" s="36">
        <v>46332</v>
      </c>
      <c r="AX175" s="36">
        <v>46333</v>
      </c>
      <c r="AY175" s="36">
        <v>46334</v>
      </c>
    </row>
    <row r="176" spans="35:51" x14ac:dyDescent="0.35">
      <c r="AJ176" s="36">
        <v>46342</v>
      </c>
      <c r="AK176" s="36">
        <v>46343</v>
      </c>
      <c r="AL176" s="36">
        <v>46344</v>
      </c>
      <c r="AM176" s="36">
        <v>46345</v>
      </c>
      <c r="AN176" s="36">
        <v>46346</v>
      </c>
      <c r="AO176" s="36">
        <v>46347</v>
      </c>
      <c r="AP176" s="36">
        <v>46348</v>
      </c>
      <c r="AS176" s="37" t="str">
        <v/>
      </c>
      <c r="AT176" s="37" t="str">
        <v/>
      </c>
      <c r="AU176" s="37" t="str">
        <v/>
      </c>
      <c r="AV176" s="37" t="str">
        <v/>
      </c>
      <c r="AW176" s="37" t="str">
        <v/>
      </c>
      <c r="AX176" s="37" t="str">
        <v/>
      </c>
      <c r="AY176" s="37" t="str">
        <v/>
      </c>
    </row>
    <row r="177" spans="35:51" x14ac:dyDescent="0.35">
      <c r="AJ177" s="36">
        <v>46349</v>
      </c>
      <c r="AK177" s="36">
        <v>46350</v>
      </c>
      <c r="AL177" s="36">
        <v>46351</v>
      </c>
      <c r="AM177" s="36">
        <v>46352</v>
      </c>
      <c r="AN177" s="36">
        <v>46353</v>
      </c>
      <c r="AO177" s="36">
        <v>46354</v>
      </c>
      <c r="AP177" s="36">
        <v>46355</v>
      </c>
      <c r="AS177" s="36">
        <v>46335</v>
      </c>
      <c r="AT177" s="36">
        <v>46336</v>
      </c>
      <c r="AU177" s="36">
        <v>46337</v>
      </c>
      <c r="AV177" s="36">
        <v>46338</v>
      </c>
      <c r="AW177" s="36">
        <v>46339</v>
      </c>
      <c r="AX177" s="36">
        <v>46340</v>
      </c>
      <c r="AY177" s="36">
        <v>46341</v>
      </c>
    </row>
    <row r="178" spans="35:51" x14ac:dyDescent="0.35">
      <c r="AJ178" s="36">
        <v>46356</v>
      </c>
      <c r="AK178" s="36" t="str">
        <v/>
      </c>
      <c r="AL178" s="36" t="str">
        <v/>
      </c>
      <c r="AM178" s="36" t="str">
        <v/>
      </c>
      <c r="AN178" s="36" t="str">
        <v/>
      </c>
      <c r="AO178" s="36" t="str">
        <v/>
      </c>
      <c r="AP178" s="36" t="str">
        <v/>
      </c>
      <c r="AS178" s="37" t="str">
        <v/>
      </c>
      <c r="AT178" s="37" t="str">
        <v/>
      </c>
      <c r="AU178" s="37" t="str">
        <v/>
      </c>
      <c r="AV178" s="37" t="str">
        <v/>
      </c>
      <c r="AW178" s="37" t="str">
        <v/>
      </c>
      <c r="AX178" s="37" t="str">
        <v/>
      </c>
      <c r="AY178" s="37" t="str">
        <v/>
      </c>
    </row>
    <row r="179" spans="35:51" x14ac:dyDescent="0.35">
      <c r="AS179" s="36">
        <v>46342</v>
      </c>
      <c r="AT179" s="36">
        <v>46343</v>
      </c>
      <c r="AU179" s="36">
        <v>46344</v>
      </c>
      <c r="AV179" s="36">
        <v>46345</v>
      </c>
      <c r="AW179" s="36">
        <v>46346</v>
      </c>
      <c r="AX179" s="36">
        <v>46347</v>
      </c>
      <c r="AY179" s="36">
        <v>46348</v>
      </c>
    </row>
    <row r="180" spans="35:51" x14ac:dyDescent="0.35">
      <c r="AS180" s="37" t="str">
        <v/>
      </c>
      <c r="AT180" s="37" t="str">
        <v/>
      </c>
      <c r="AU180" s="37" t="str">
        <v/>
      </c>
      <c r="AV180" s="37" t="str">
        <v/>
      </c>
      <c r="AW180" s="37" t="str">
        <v/>
      </c>
      <c r="AX180" s="37" t="str">
        <v/>
      </c>
      <c r="AY180" s="37" t="str">
        <v/>
      </c>
    </row>
    <row r="181" spans="35:51" x14ac:dyDescent="0.35">
      <c r="AJ181" s="18" t="str" cm="1">
        <f t="array" ref="AJ181:AP186">_xlfn.MAP(_xlfn.ANCHORARRAY(AJ173), _xlfn.LAMBDA(_xlpm.a, IFERROR(_xlfn.LET(_xlpm.events, _xlfn._xlws.FILTER(Plan[Activity],Plan[Date]=_xlpm.a), _xlpm.ic, _xlfn.XLOOKUP(_xlfn._xlws.FILTER(Plan[Type], Plan[Date]=_xlpm.a,"x"), icons[Type], icons[Icon]), _xlfn.TEXTJOIN(CHAR(10),TRUE, _xlpm.ic&amp;_xlpm.events)),"")))</f>
        <v/>
      </c>
      <c r="AK181" s="18" t="str">
        <v/>
      </c>
      <c r="AL181" s="18" t="str">
        <v/>
      </c>
      <c r="AM181" s="18" t="str">
        <v/>
      </c>
      <c r="AN181" s="18" t="str">
        <v/>
      </c>
      <c r="AO181" s="18" t="str">
        <v/>
      </c>
      <c r="AP181" s="18" t="str">
        <v/>
      </c>
      <c r="AS181" s="36">
        <v>46349</v>
      </c>
      <c r="AT181" s="36">
        <v>46350</v>
      </c>
      <c r="AU181" s="36">
        <v>46351</v>
      </c>
      <c r="AV181" s="36">
        <v>46352</v>
      </c>
      <c r="AW181" s="36">
        <v>46353</v>
      </c>
      <c r="AX181" s="36">
        <v>46354</v>
      </c>
      <c r="AY181" s="36">
        <v>46355</v>
      </c>
    </row>
    <row r="182" spans="35:51" x14ac:dyDescent="0.35">
      <c r="AJ182" s="18" t="str">
        <v/>
      </c>
      <c r="AK182" s="18" t="str">
        <v/>
      </c>
      <c r="AL182" s="18" t="str">
        <v/>
      </c>
      <c r="AM182" s="18" t="str">
        <v/>
      </c>
      <c r="AN182" s="18" t="str">
        <v/>
      </c>
      <c r="AO182" s="18" t="str">
        <v/>
      </c>
      <c r="AP182" s="18" t="str">
        <v/>
      </c>
      <c r="AS182" s="37" t="str">
        <v/>
      </c>
      <c r="AT182" s="37" t="str">
        <v/>
      </c>
      <c r="AU182" s="37" t="str">
        <v/>
      </c>
      <c r="AV182" s="37" t="str">
        <v/>
      </c>
      <c r="AW182" s="37" t="str">
        <v/>
      </c>
      <c r="AX182" s="37" t="str">
        <v/>
      </c>
      <c r="AY182" s="37" t="str">
        <v/>
      </c>
    </row>
    <row r="183" spans="35:51" x14ac:dyDescent="0.35">
      <c r="AJ183" s="18" t="str">
        <v/>
      </c>
      <c r="AK183" s="18" t="str">
        <v/>
      </c>
      <c r="AL183" s="18" t="str">
        <v/>
      </c>
      <c r="AM183" s="18" t="str">
        <v/>
      </c>
      <c r="AN183" s="18" t="str">
        <v/>
      </c>
      <c r="AO183" s="18" t="str">
        <v/>
      </c>
      <c r="AP183" s="18" t="str">
        <v/>
      </c>
      <c r="AS183" s="36">
        <v>46356</v>
      </c>
      <c r="AT183" s="36" t="str">
        <v/>
      </c>
      <c r="AU183" s="36" t="str">
        <v/>
      </c>
      <c r="AV183" s="36" t="str">
        <v/>
      </c>
      <c r="AW183" s="36" t="str">
        <v/>
      </c>
      <c r="AX183" s="36" t="str">
        <v/>
      </c>
      <c r="AY183" s="36" t="str">
        <v/>
      </c>
    </row>
    <row r="184" spans="35:51" x14ac:dyDescent="0.35">
      <c r="AJ184" s="18" t="str">
        <v/>
      </c>
      <c r="AK184" s="18" t="str">
        <v/>
      </c>
      <c r="AL184" s="18" t="str">
        <v/>
      </c>
      <c r="AM184" s="18" t="str">
        <v/>
      </c>
      <c r="AN184" s="18" t="str">
        <v/>
      </c>
      <c r="AO184" s="18" t="str">
        <v/>
      </c>
      <c r="AP184" s="18" t="str">
        <v/>
      </c>
      <c r="AS184" s="37" t="str">
        <v/>
      </c>
      <c r="AT184" s="37" t="str">
        <v/>
      </c>
      <c r="AU184" s="37" t="str">
        <v/>
      </c>
      <c r="AV184" s="37" t="str">
        <v/>
      </c>
      <c r="AW184" s="37" t="str">
        <v/>
      </c>
      <c r="AX184" s="37" t="str">
        <v/>
      </c>
      <c r="AY184" s="37" t="str">
        <v/>
      </c>
    </row>
    <row r="185" spans="35:51" x14ac:dyDescent="0.35">
      <c r="AJ185" s="18" t="str">
        <v/>
      </c>
      <c r="AK185" s="18" t="str">
        <v/>
      </c>
      <c r="AL185" s="18" t="str">
        <v/>
      </c>
      <c r="AM185" s="18" t="str">
        <v/>
      </c>
      <c r="AN185" s="18" t="str">
        <v/>
      </c>
      <c r="AO185" s="18" t="str">
        <v/>
      </c>
      <c r="AP185" s="18" t="str">
        <v/>
      </c>
    </row>
    <row r="186" spans="35:51" x14ac:dyDescent="0.35">
      <c r="AJ186" s="18" t="str">
        <v/>
      </c>
      <c r="AK186" s="18" t="str">
        <v/>
      </c>
      <c r="AL186" s="18" t="str">
        <v/>
      </c>
      <c r="AM186" s="18" t="str">
        <v/>
      </c>
      <c r="AN186" s="18" t="str">
        <v/>
      </c>
      <c r="AO186" s="18" t="str">
        <v/>
      </c>
      <c r="AP186" s="18" t="str">
        <v/>
      </c>
    </row>
    <row r="189" spans="35:51" x14ac:dyDescent="0.35">
      <c r="AI189" s="35">
        <f>AI173+1</f>
        <v>12</v>
      </c>
      <c r="AJ189" s="36" t="str" cm="1">
        <f t="array" ref="AJ189:AP194">_xlfn.LET(_xlpm.dt, _xlfn._xlws.FILTER(monthly.calendar, month.nums=AI189), IF(MONTH(_xlpm.dt)&lt;&gt;AI189,"",_xlpm.dt))</f>
        <v/>
      </c>
      <c r="AK189" s="36">
        <v>46357</v>
      </c>
      <c r="AL189" s="36">
        <v>46358</v>
      </c>
      <c r="AM189" s="36">
        <v>46359</v>
      </c>
      <c r="AN189" s="36">
        <v>46360</v>
      </c>
      <c r="AO189" s="36">
        <v>46361</v>
      </c>
      <c r="AP189" s="36">
        <v>46362</v>
      </c>
      <c r="AS189" s="36" t="str" cm="1">
        <f t="array" ref="AS189:AY200">_xlfn.WRAPROWS(_xlfn.TOCOL(_xlfn.HSTACK(_xlfn.ANCHORARRAY(AJ189),_xlfn.ANCHORARRAY(AJ197))),7)</f>
        <v/>
      </c>
      <c r="AT189" s="36">
        <v>46357</v>
      </c>
      <c r="AU189" s="36">
        <v>46358</v>
      </c>
      <c r="AV189" s="36">
        <v>46359</v>
      </c>
      <c r="AW189" s="36">
        <v>46360</v>
      </c>
      <c r="AX189" s="36">
        <v>46361</v>
      </c>
      <c r="AY189" s="36">
        <v>46362</v>
      </c>
    </row>
    <row r="190" spans="35:51" x14ac:dyDescent="0.35">
      <c r="AJ190" s="36">
        <v>46363</v>
      </c>
      <c r="AK190" s="36">
        <v>46364</v>
      </c>
      <c r="AL190" s="36">
        <v>46365</v>
      </c>
      <c r="AM190" s="36">
        <v>46366</v>
      </c>
      <c r="AN190" s="36">
        <v>46367</v>
      </c>
      <c r="AO190" s="36">
        <v>46368</v>
      </c>
      <c r="AP190" s="36">
        <v>46369</v>
      </c>
      <c r="AS190" s="37" t="str">
        <v/>
      </c>
      <c r="AT190" s="37" t="str">
        <v/>
      </c>
      <c r="AU190" s="37" t="str">
        <v/>
      </c>
      <c r="AV190" s="37" t="str">
        <v/>
      </c>
      <c r="AW190" s="37" t="str">
        <v/>
      </c>
      <c r="AX190" s="37" t="str">
        <v/>
      </c>
      <c r="AY190" s="37" t="str">
        <v/>
      </c>
    </row>
    <row r="191" spans="35:51" x14ac:dyDescent="0.35">
      <c r="AJ191" s="36">
        <v>46370</v>
      </c>
      <c r="AK191" s="36">
        <v>46371</v>
      </c>
      <c r="AL191" s="36">
        <v>46372</v>
      </c>
      <c r="AM191" s="36">
        <v>46373</v>
      </c>
      <c r="AN191" s="36">
        <v>46374</v>
      </c>
      <c r="AO191" s="36">
        <v>46375</v>
      </c>
      <c r="AP191" s="36">
        <v>46376</v>
      </c>
      <c r="AS191" s="36">
        <v>46363</v>
      </c>
      <c r="AT191" s="36">
        <v>46364</v>
      </c>
      <c r="AU191" s="36">
        <v>46365</v>
      </c>
      <c r="AV191" s="36">
        <v>46366</v>
      </c>
      <c r="AW191" s="36">
        <v>46367</v>
      </c>
      <c r="AX191" s="36">
        <v>46368</v>
      </c>
      <c r="AY191" s="36">
        <v>46369</v>
      </c>
    </row>
    <row r="192" spans="35:51" x14ac:dyDescent="0.35">
      <c r="AJ192" s="36">
        <v>46377</v>
      </c>
      <c r="AK192" s="36">
        <v>46378</v>
      </c>
      <c r="AL192" s="36">
        <v>46379</v>
      </c>
      <c r="AM192" s="36">
        <v>46380</v>
      </c>
      <c r="AN192" s="36">
        <v>46381</v>
      </c>
      <c r="AO192" s="36">
        <v>46382</v>
      </c>
      <c r="AP192" s="36">
        <v>46383</v>
      </c>
      <c r="AS192" s="37" t="str">
        <v/>
      </c>
      <c r="AT192" s="37" t="str">
        <v/>
      </c>
      <c r="AU192" s="37" t="str">
        <v/>
      </c>
      <c r="AV192" s="37" t="str">
        <v/>
      </c>
      <c r="AW192" s="37" t="str">
        <v/>
      </c>
      <c r="AX192" s="37" t="str">
        <v/>
      </c>
      <c r="AY192" s="37" t="str">
        <v/>
      </c>
    </row>
    <row r="193" spans="36:51" x14ac:dyDescent="0.35">
      <c r="AJ193" s="36">
        <v>46384</v>
      </c>
      <c r="AK193" s="36">
        <v>46385</v>
      </c>
      <c r="AL193" s="36">
        <v>46386</v>
      </c>
      <c r="AM193" s="36">
        <v>46387</v>
      </c>
      <c r="AN193" s="36" t="str">
        <v/>
      </c>
      <c r="AO193" s="36" t="str">
        <v/>
      </c>
      <c r="AP193" s="36" t="str">
        <v/>
      </c>
      <c r="AS193" s="36">
        <v>46370</v>
      </c>
      <c r="AT193" s="36">
        <v>46371</v>
      </c>
      <c r="AU193" s="36">
        <v>46372</v>
      </c>
      <c r="AV193" s="36">
        <v>46373</v>
      </c>
      <c r="AW193" s="36">
        <v>46374</v>
      </c>
      <c r="AX193" s="36">
        <v>46375</v>
      </c>
      <c r="AY193" s="36">
        <v>46376</v>
      </c>
    </row>
    <row r="194" spans="36:51" x14ac:dyDescent="0.35">
      <c r="AJ194" s="36" t="str">
        <v/>
      </c>
      <c r="AK194" s="36" t="str">
        <v/>
      </c>
      <c r="AL194" s="36" t="str">
        <v/>
      </c>
      <c r="AM194" s="36" t="str">
        <v/>
      </c>
      <c r="AN194" s="36" t="str">
        <v/>
      </c>
      <c r="AO194" s="36" t="str">
        <v/>
      </c>
      <c r="AP194" s="36" t="str">
        <v/>
      </c>
      <c r="AS194" s="37" t="str">
        <v/>
      </c>
      <c r="AT194" s="37" t="str">
        <v/>
      </c>
      <c r="AU194" s="37" t="str">
        <v/>
      </c>
      <c r="AV194" s="37" t="str">
        <v/>
      </c>
      <c r="AW194" s="37" t="str">
        <v/>
      </c>
      <c r="AX194" s="37" t="str">
        <v/>
      </c>
      <c r="AY194" s="37" t="str">
        <v/>
      </c>
    </row>
    <row r="195" spans="36:51" x14ac:dyDescent="0.35">
      <c r="AS195" s="36">
        <v>46377</v>
      </c>
      <c r="AT195" s="36">
        <v>46378</v>
      </c>
      <c r="AU195" s="36">
        <v>46379</v>
      </c>
      <c r="AV195" s="36">
        <v>46380</v>
      </c>
      <c r="AW195" s="36">
        <v>46381</v>
      </c>
      <c r="AX195" s="36">
        <v>46382</v>
      </c>
      <c r="AY195" s="36">
        <v>46383</v>
      </c>
    </row>
    <row r="196" spans="36:51" x14ac:dyDescent="0.35">
      <c r="AS196" s="37" t="str">
        <v/>
      </c>
      <c r="AT196" s="37" t="str">
        <v/>
      </c>
      <c r="AU196" s="37" t="str">
        <v/>
      </c>
      <c r="AV196" s="37" t="str">
        <v/>
      </c>
      <c r="AW196" s="37" t="str">
        <v/>
      </c>
      <c r="AX196" s="37" t="str">
        <v/>
      </c>
      <c r="AY196" s="37" t="str">
        <v/>
      </c>
    </row>
    <row r="197" spans="36:51" x14ac:dyDescent="0.35">
      <c r="AJ197" s="18" t="str" cm="1">
        <f t="array" ref="AJ197:AP202">_xlfn.MAP(_xlfn.ANCHORARRAY(AJ189), _xlfn.LAMBDA(_xlpm.a, IFERROR(_xlfn.LET(_xlpm.events, _xlfn._xlws.FILTER(Plan[Activity],Plan[Date]=_xlpm.a), _xlpm.ic, _xlfn.XLOOKUP(_xlfn._xlws.FILTER(Plan[Type], Plan[Date]=_xlpm.a,"x"), icons[Type], icons[Icon]), _xlfn.TEXTJOIN(CHAR(10),TRUE, _xlpm.ic&amp;_xlpm.events)),"")))</f>
        <v/>
      </c>
      <c r="AK197" s="18" t="str">
        <v/>
      </c>
      <c r="AL197" s="18" t="str">
        <v/>
      </c>
      <c r="AM197" s="18" t="str">
        <v/>
      </c>
      <c r="AN197" s="18" t="str">
        <v/>
      </c>
      <c r="AO197" s="18" t="str">
        <v/>
      </c>
      <c r="AP197" s="18" t="str">
        <v/>
      </c>
      <c r="AS197" s="36">
        <v>46384</v>
      </c>
      <c r="AT197" s="36">
        <v>46385</v>
      </c>
      <c r="AU197" s="36">
        <v>46386</v>
      </c>
      <c r="AV197" s="36">
        <v>46387</v>
      </c>
      <c r="AW197" s="36" t="str">
        <v/>
      </c>
      <c r="AX197" s="36" t="str">
        <v/>
      </c>
      <c r="AY197" s="36" t="str">
        <v/>
      </c>
    </row>
    <row r="198" spans="36:51" x14ac:dyDescent="0.35">
      <c r="AJ198" s="18" t="str">
        <v/>
      </c>
      <c r="AK198" s="18" t="str">
        <v/>
      </c>
      <c r="AL198" s="18" t="str">
        <v/>
      </c>
      <c r="AM198" s="18" t="str">
        <v/>
      </c>
      <c r="AN198" s="18" t="str">
        <v/>
      </c>
      <c r="AO198" s="18" t="str">
        <v/>
      </c>
      <c r="AP198" s="18" t="str">
        <v/>
      </c>
      <c r="AS198" s="37" t="str">
        <v/>
      </c>
      <c r="AT198" s="37" t="str">
        <v/>
      </c>
      <c r="AU198" s="37" t="str">
        <v/>
      </c>
      <c r="AV198" s="37" t="str">
        <v/>
      </c>
      <c r="AW198" s="37" t="str">
        <v/>
      </c>
      <c r="AX198" s="37" t="str">
        <v/>
      </c>
      <c r="AY198" s="37" t="str">
        <v/>
      </c>
    </row>
    <row r="199" spans="36:51" x14ac:dyDescent="0.35">
      <c r="AJ199" s="18" t="str">
        <v/>
      </c>
      <c r="AK199" s="18" t="str">
        <v/>
      </c>
      <c r="AL199" s="18" t="str">
        <v/>
      </c>
      <c r="AM199" s="18" t="str">
        <v/>
      </c>
      <c r="AN199" s="18" t="str">
        <v/>
      </c>
      <c r="AO199" s="18" t="str">
        <v/>
      </c>
      <c r="AP199" s="18" t="str">
        <v/>
      </c>
      <c r="AS199" s="36" t="str">
        <v/>
      </c>
      <c r="AT199" s="36" t="str">
        <v/>
      </c>
      <c r="AU199" s="36" t="str">
        <v/>
      </c>
      <c r="AV199" s="36" t="str">
        <v/>
      </c>
      <c r="AW199" s="36" t="str">
        <v/>
      </c>
      <c r="AX199" s="36" t="str">
        <v/>
      </c>
      <c r="AY199" s="36" t="str">
        <v/>
      </c>
    </row>
    <row r="200" spans="36:51" x14ac:dyDescent="0.35">
      <c r="AJ200" s="18" t="str">
        <v/>
      </c>
      <c r="AK200" s="18" t="str">
        <v/>
      </c>
      <c r="AL200" s="18" t="str">
        <v/>
      </c>
      <c r="AM200" s="18" t="str">
        <v/>
      </c>
      <c r="AN200" s="18" t="str">
        <v/>
      </c>
      <c r="AO200" s="18" t="str">
        <v/>
      </c>
      <c r="AP200" s="18" t="str">
        <v/>
      </c>
      <c r="AS200" s="37" t="str">
        <v/>
      </c>
      <c r="AT200" s="37" t="str">
        <v/>
      </c>
      <c r="AU200" s="37" t="str">
        <v/>
      </c>
      <c r="AV200" s="37" t="str">
        <v/>
      </c>
      <c r="AW200" s="37" t="str">
        <v/>
      </c>
      <c r="AX200" s="37" t="str">
        <v/>
      </c>
      <c r="AY200" s="37" t="str">
        <v/>
      </c>
    </row>
    <row r="201" spans="36:51" x14ac:dyDescent="0.35">
      <c r="AJ201" s="18" t="str">
        <v/>
      </c>
      <c r="AK201" s="18" t="str">
        <v/>
      </c>
      <c r="AL201" s="18" t="str">
        <v/>
      </c>
      <c r="AM201" s="18" t="str">
        <v/>
      </c>
      <c r="AN201" s="18" t="str">
        <v/>
      </c>
      <c r="AO201" s="18" t="str">
        <v/>
      </c>
      <c r="AP201" s="18" t="str">
        <v/>
      </c>
    </row>
    <row r="202" spans="36:51" x14ac:dyDescent="0.35">
      <c r="AJ202" s="18" t="str">
        <v/>
      </c>
      <c r="AK202" s="18" t="str">
        <v/>
      </c>
      <c r="AL202" s="18" t="str">
        <v/>
      </c>
      <c r="AM202" s="18" t="str">
        <v/>
      </c>
      <c r="AN202" s="18" t="str">
        <v/>
      </c>
      <c r="AO202" s="18" t="str">
        <v/>
      </c>
      <c r="AP202" s="18" t="str">
        <v/>
      </c>
    </row>
  </sheetData>
  <phoneticPr fontId="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11</vt:i4>
      </vt:variant>
    </vt:vector>
  </HeadingPairs>
  <TitlesOfParts>
    <vt:vector size="17" baseType="lpstr">
      <vt:lpstr>Calendar</vt:lpstr>
      <vt:lpstr>Any Month</vt:lpstr>
      <vt:lpstr>Printable 12 Month</vt:lpstr>
      <vt:lpstr>Planner</vt:lpstr>
      <vt:lpstr>Customizations</vt:lpstr>
      <vt:lpstr>Calc</vt:lpstr>
      <vt:lpstr>cal.year</vt:lpstr>
      <vt:lpstr>icon_types</vt:lpstr>
      <vt:lpstr>month.nums</vt:lpstr>
      <vt:lpstr>monthly.calendar</vt:lpstr>
      <vt:lpstr>planner_dates</vt:lpstr>
      <vt:lpstr>'Any Month'!Print_Area</vt:lpstr>
      <vt:lpstr>Calendar!Print_Area</vt:lpstr>
      <vt:lpstr>'Printable 12 Month'!Print_Area</vt:lpstr>
      <vt:lpstr>show.planner</vt:lpstr>
      <vt:lpstr>week.start</vt:lpstr>
      <vt:lpstr>weekend.type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Derry Hill</dc:creator>
  <cp:lastModifiedBy>Tukaram Sabadewar</cp:lastModifiedBy>
  <cp:lastPrinted>2024-12-18T05:24:39Z</cp:lastPrinted>
  <dcterms:created xsi:type="dcterms:W3CDTF">2021-03-14T20:21:32Z</dcterms:created>
  <dcterms:modified xsi:type="dcterms:W3CDTF">2025-12-29T05:26:20Z</dcterms:modified>
</cp:coreProperties>
</file>